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yano\Desktop\"/>
    </mc:Choice>
  </mc:AlternateContent>
  <xr:revisionPtr revIDLastSave="0" documentId="8_{E38B0D0D-97CC-4EEA-83CB-84FBF34F7494}" xr6:coauthVersionLast="47" xr6:coauthVersionMax="47" xr10:uidLastSave="{00000000-0000-0000-0000-000000000000}"/>
  <bookViews>
    <workbookView xWindow="-108" yWindow="-108" windowWidth="23256" windowHeight="12456" xr2:uid="{CEB77814-D0A2-47A7-BAAC-99BA2BB61058}"/>
  </bookViews>
  <sheets>
    <sheet name="注意事項" sheetId="9" r:id="rId1"/>
    <sheet name="申込書" sheetId="1" r:id="rId2"/>
    <sheet name="エントリー表" sheetId="4" r:id="rId3"/>
    <sheet name="過払い" sheetId="10" r:id="rId4"/>
  </sheets>
  <definedNames>
    <definedName name="_xlnm.Print_Area" localSheetId="2">エントリー表!$A$1:$I$109</definedName>
    <definedName name="_xlnm.Print_Area" localSheetId="3">過払い!$A$1:$H$29</definedName>
    <definedName name="_xlnm.Print_Area" localSheetId="1">申込書!$A$2:$T$46</definedName>
    <definedName name="_xlnm.Print_Area" localSheetId="0">注意事項!$A$1:$A$23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3" i="1" l="1"/>
  <c r="R23" i="1" s="1"/>
  <c r="O24" i="1"/>
  <c r="R24" i="1" s="1"/>
  <c r="O22" i="1"/>
  <c r="R22" i="1" s="1"/>
  <c r="O21" i="1"/>
  <c r="R21" i="1" s="1"/>
  <c r="R25" i="1" l="1"/>
  <c r="V41" i="1"/>
  <c r="W41" i="1"/>
  <c r="X41" i="1"/>
  <c r="Y41" i="1"/>
  <c r="Z41" i="1"/>
  <c r="AA41" i="1"/>
  <c r="AB41" i="1"/>
  <c r="AC41" i="1"/>
  <c r="AD41" i="1"/>
  <c r="AE41" i="1"/>
  <c r="AF41" i="1"/>
  <c r="AG41" i="1"/>
  <c r="AH41" i="1"/>
  <c r="AI41" i="1"/>
  <c r="AJ41" i="1"/>
  <c r="AK41" i="1"/>
  <c r="AL41" i="1"/>
  <c r="AM41" i="1"/>
  <c r="AN41" i="1"/>
  <c r="AO41" i="1"/>
  <c r="AP41" i="1"/>
  <c r="AQ41" i="1"/>
  <c r="AR41" i="1"/>
  <c r="AS41" i="1"/>
  <c r="AT41" i="1"/>
  <c r="AU41" i="1"/>
  <c r="AV41" i="1"/>
  <c r="AW41" i="1"/>
  <c r="AX41" i="1"/>
  <c r="AY41" i="1"/>
  <c r="AZ41" i="1"/>
  <c r="BA41" i="1"/>
  <c r="V42" i="1"/>
  <c r="W42" i="1"/>
  <c r="X42" i="1"/>
  <c r="Y42" i="1"/>
  <c r="Z42" i="1"/>
  <c r="AA42" i="1"/>
  <c r="AB42" i="1"/>
  <c r="AC42" i="1"/>
  <c r="AD42" i="1"/>
  <c r="AE42" i="1"/>
  <c r="AF42" i="1"/>
  <c r="AG42" i="1"/>
  <c r="AH42" i="1"/>
  <c r="AI42" i="1"/>
  <c r="AJ42" i="1"/>
  <c r="AK42" i="1"/>
  <c r="AL42" i="1"/>
  <c r="AM42" i="1"/>
  <c r="AN42" i="1"/>
  <c r="AO42" i="1"/>
  <c r="AP42" i="1"/>
  <c r="AQ42" i="1"/>
  <c r="AR42" i="1"/>
  <c r="AS42" i="1"/>
  <c r="AT42" i="1"/>
  <c r="AU42" i="1"/>
  <c r="AV42" i="1"/>
  <c r="AW42" i="1"/>
  <c r="AX42" i="1"/>
  <c r="AY42" i="1"/>
  <c r="AZ42" i="1"/>
  <c r="BA42" i="1"/>
  <c r="V43" i="1"/>
  <c r="W43" i="1"/>
  <c r="X43" i="1"/>
  <c r="Y43" i="1"/>
  <c r="Z43" i="1"/>
  <c r="AA43" i="1"/>
  <c r="AB43" i="1"/>
  <c r="AC43" i="1"/>
  <c r="AD43" i="1"/>
  <c r="AE43" i="1"/>
  <c r="AF43" i="1"/>
  <c r="AG43" i="1"/>
  <c r="AH43" i="1"/>
  <c r="AI43" i="1"/>
  <c r="AJ43" i="1"/>
  <c r="AK43" i="1"/>
  <c r="AL43" i="1"/>
  <c r="AM43" i="1"/>
  <c r="AN43" i="1"/>
  <c r="AO43" i="1"/>
  <c r="AP43" i="1"/>
  <c r="AQ43" i="1"/>
  <c r="AR43" i="1"/>
  <c r="AS43" i="1"/>
  <c r="AT43" i="1"/>
  <c r="AU43" i="1"/>
  <c r="AV43" i="1"/>
  <c r="AW43" i="1"/>
  <c r="AX43" i="1"/>
  <c r="AY43" i="1"/>
  <c r="AZ43" i="1"/>
  <c r="BA43" i="1"/>
  <c r="V44" i="1"/>
  <c r="W44" i="1"/>
  <c r="X44" i="1"/>
  <c r="Y44" i="1"/>
  <c r="Z44" i="1"/>
  <c r="AA44" i="1"/>
  <c r="AB44" i="1"/>
  <c r="AC44" i="1"/>
  <c r="AD44" i="1"/>
  <c r="AE44" i="1"/>
  <c r="AF44" i="1"/>
  <c r="AG44" i="1"/>
  <c r="AH44" i="1"/>
  <c r="AI44" i="1"/>
  <c r="AJ44" i="1"/>
  <c r="AK44" i="1"/>
  <c r="AL44" i="1"/>
  <c r="AM44" i="1"/>
  <c r="AN44" i="1"/>
  <c r="AO44" i="1"/>
  <c r="AP44" i="1"/>
  <c r="AQ44" i="1"/>
  <c r="AR44" i="1"/>
  <c r="AS44" i="1"/>
  <c r="AT44" i="1"/>
  <c r="AU44" i="1"/>
  <c r="AV44" i="1"/>
  <c r="AW44" i="1"/>
  <c r="AX44" i="1"/>
  <c r="AY44" i="1"/>
  <c r="AZ44" i="1"/>
  <c r="BA44" i="1"/>
  <c r="V45" i="1"/>
  <c r="W45" i="1"/>
  <c r="X45" i="1"/>
  <c r="Y45" i="1"/>
  <c r="Z45" i="1"/>
  <c r="AA45" i="1"/>
  <c r="AB45" i="1"/>
  <c r="AC45" i="1"/>
  <c r="AD45" i="1"/>
  <c r="AE45" i="1"/>
  <c r="AF45" i="1"/>
  <c r="AG45" i="1"/>
  <c r="AH45" i="1"/>
  <c r="AI45" i="1"/>
  <c r="AJ45" i="1"/>
  <c r="AK45" i="1"/>
  <c r="AL45" i="1"/>
  <c r="AM45" i="1"/>
  <c r="AN45" i="1"/>
  <c r="AO45" i="1"/>
  <c r="AP45" i="1"/>
  <c r="AQ45" i="1"/>
  <c r="AR45" i="1"/>
  <c r="AS45" i="1"/>
  <c r="AT45" i="1"/>
  <c r="AU45" i="1"/>
  <c r="AV45" i="1"/>
  <c r="AW45" i="1"/>
  <c r="AX45" i="1"/>
  <c r="AY45" i="1"/>
  <c r="AZ45" i="1"/>
  <c r="BA45" i="1"/>
  <c r="AJ21" i="1"/>
  <c r="AK21" i="1"/>
  <c r="AL21" i="1"/>
  <c r="AM21" i="1"/>
  <c r="AN21" i="1"/>
  <c r="AO21" i="1"/>
  <c r="AP21" i="1"/>
  <c r="AQ21" i="1"/>
  <c r="AR21" i="1"/>
  <c r="AS21" i="1"/>
  <c r="AT21" i="1"/>
  <c r="AU21" i="1"/>
  <c r="AV21" i="1"/>
  <c r="AW21" i="1"/>
  <c r="AX21" i="1"/>
  <c r="AY21" i="1"/>
  <c r="AZ21" i="1"/>
  <c r="BA21" i="1"/>
  <c r="AJ22" i="1"/>
  <c r="AK22" i="1"/>
  <c r="AL22" i="1"/>
  <c r="AM22" i="1"/>
  <c r="AN22" i="1"/>
  <c r="AO22" i="1"/>
  <c r="AP22" i="1"/>
  <c r="AQ22" i="1"/>
  <c r="AR22" i="1"/>
  <c r="AS22" i="1"/>
  <c r="AT22" i="1"/>
  <c r="AU22" i="1"/>
  <c r="AV22" i="1"/>
  <c r="AW22" i="1"/>
  <c r="AX22" i="1"/>
  <c r="AY22" i="1"/>
  <c r="AZ22" i="1"/>
  <c r="BA22" i="1"/>
  <c r="AJ23" i="1"/>
  <c r="AK23" i="1"/>
  <c r="AL23" i="1"/>
  <c r="AM23" i="1"/>
  <c r="AN23" i="1"/>
  <c r="AO23" i="1"/>
  <c r="AP23" i="1"/>
  <c r="AQ23" i="1"/>
  <c r="AR23" i="1"/>
  <c r="AS23" i="1"/>
  <c r="AT23" i="1"/>
  <c r="AU23" i="1"/>
  <c r="AV23" i="1"/>
  <c r="AW23" i="1"/>
  <c r="AX23" i="1"/>
  <c r="AY23" i="1"/>
  <c r="AZ23" i="1"/>
  <c r="BA23" i="1"/>
  <c r="AJ24" i="1"/>
  <c r="AK24" i="1"/>
  <c r="AL24" i="1"/>
  <c r="AM24" i="1"/>
  <c r="AN24" i="1"/>
  <c r="AO24" i="1"/>
  <c r="AP24" i="1"/>
  <c r="AQ24" i="1"/>
  <c r="AR24" i="1"/>
  <c r="AS24" i="1"/>
  <c r="AT24" i="1"/>
  <c r="AU24" i="1"/>
  <c r="AV24" i="1"/>
  <c r="AW24" i="1"/>
  <c r="AX24" i="1"/>
  <c r="AY24" i="1"/>
  <c r="AZ24" i="1"/>
  <c r="BA24" i="1"/>
  <c r="AJ25" i="1"/>
  <c r="AK25" i="1"/>
  <c r="AL25" i="1"/>
  <c r="AM25" i="1"/>
  <c r="AN25" i="1"/>
  <c r="AO25" i="1"/>
  <c r="AP25" i="1"/>
  <c r="AQ25" i="1"/>
  <c r="AR25" i="1"/>
  <c r="AS25" i="1"/>
  <c r="AT25" i="1"/>
  <c r="AU25" i="1"/>
  <c r="AV25" i="1"/>
  <c r="AW25" i="1"/>
  <c r="AX25" i="1"/>
  <c r="AY25" i="1"/>
  <c r="AZ25" i="1"/>
  <c r="BA25" i="1"/>
  <c r="AJ26" i="1"/>
  <c r="AK26" i="1"/>
  <c r="AL26" i="1"/>
  <c r="AM26" i="1"/>
  <c r="AN26" i="1"/>
  <c r="AO26" i="1"/>
  <c r="AP26" i="1"/>
  <c r="AQ26" i="1"/>
  <c r="AR26" i="1"/>
  <c r="AS26" i="1"/>
  <c r="AT26" i="1"/>
  <c r="AU26" i="1"/>
  <c r="AV26" i="1"/>
  <c r="AW26" i="1"/>
  <c r="AX26" i="1"/>
  <c r="AY26" i="1"/>
  <c r="AZ26" i="1"/>
  <c r="BA26" i="1"/>
  <c r="AJ27" i="1"/>
  <c r="AK27" i="1"/>
  <c r="AL27" i="1"/>
  <c r="AM27" i="1"/>
  <c r="AN27" i="1"/>
  <c r="AO27" i="1"/>
  <c r="AP27" i="1"/>
  <c r="AQ27" i="1"/>
  <c r="AR27" i="1"/>
  <c r="AS27" i="1"/>
  <c r="AT27" i="1"/>
  <c r="AU27" i="1"/>
  <c r="AV27" i="1"/>
  <c r="AW27" i="1"/>
  <c r="AX27" i="1"/>
  <c r="AY27" i="1"/>
  <c r="AZ27" i="1"/>
  <c r="BA27" i="1"/>
  <c r="AJ28" i="1"/>
  <c r="AK28" i="1"/>
  <c r="AL28" i="1"/>
  <c r="AM28" i="1"/>
  <c r="AN28" i="1"/>
  <c r="AO28" i="1"/>
  <c r="AP28" i="1"/>
  <c r="AQ28" i="1"/>
  <c r="AR28" i="1"/>
  <c r="AS28" i="1"/>
  <c r="AT28" i="1"/>
  <c r="AU28" i="1"/>
  <c r="AV28" i="1"/>
  <c r="AW28" i="1"/>
  <c r="AX28" i="1"/>
  <c r="AY28" i="1"/>
  <c r="AZ28" i="1"/>
  <c r="BA28" i="1"/>
  <c r="AJ29" i="1"/>
  <c r="AK29" i="1"/>
  <c r="AL29" i="1"/>
  <c r="AM29" i="1"/>
  <c r="AN29" i="1"/>
  <c r="AO29" i="1"/>
  <c r="AP29" i="1"/>
  <c r="AQ29" i="1"/>
  <c r="AR29" i="1"/>
  <c r="AS29" i="1"/>
  <c r="AT29" i="1"/>
  <c r="AU29" i="1"/>
  <c r="AV29" i="1"/>
  <c r="AW29" i="1"/>
  <c r="AX29" i="1"/>
  <c r="AY29" i="1"/>
  <c r="AZ29" i="1"/>
  <c r="BA29" i="1"/>
  <c r="AJ30" i="1"/>
  <c r="AK30" i="1"/>
  <c r="AL30" i="1"/>
  <c r="AM30" i="1"/>
  <c r="AN30" i="1"/>
  <c r="AO30" i="1"/>
  <c r="AP30" i="1"/>
  <c r="AQ30" i="1"/>
  <c r="AR30" i="1"/>
  <c r="AS30" i="1"/>
  <c r="AT30" i="1"/>
  <c r="AU30" i="1"/>
  <c r="AV30" i="1"/>
  <c r="AW30" i="1"/>
  <c r="AX30" i="1"/>
  <c r="AY30" i="1"/>
  <c r="AZ30" i="1"/>
  <c r="BA30" i="1"/>
  <c r="AJ31" i="1"/>
  <c r="AK31" i="1"/>
  <c r="AL31" i="1"/>
  <c r="AM31" i="1"/>
  <c r="AN31" i="1"/>
  <c r="AO31" i="1"/>
  <c r="AP31" i="1"/>
  <c r="AQ31" i="1"/>
  <c r="AR31" i="1"/>
  <c r="AS31" i="1"/>
  <c r="AT31" i="1"/>
  <c r="AU31" i="1"/>
  <c r="AV31" i="1"/>
  <c r="AW31" i="1"/>
  <c r="AX31" i="1"/>
  <c r="AY31" i="1"/>
  <c r="AZ31" i="1"/>
  <c r="BA31" i="1"/>
  <c r="AJ32" i="1"/>
  <c r="AK32" i="1"/>
  <c r="AL32" i="1"/>
  <c r="AM32" i="1"/>
  <c r="AN32" i="1"/>
  <c r="AO32" i="1"/>
  <c r="AP32" i="1"/>
  <c r="AQ32" i="1"/>
  <c r="AR32" i="1"/>
  <c r="AS32" i="1"/>
  <c r="AT32" i="1"/>
  <c r="AU32" i="1"/>
  <c r="AV32" i="1"/>
  <c r="AW32" i="1"/>
  <c r="AX32" i="1"/>
  <c r="AY32" i="1"/>
  <c r="AZ32" i="1"/>
  <c r="BA32" i="1"/>
  <c r="AJ33" i="1"/>
  <c r="AK33" i="1"/>
  <c r="AL33" i="1"/>
  <c r="AM33" i="1"/>
  <c r="AN33" i="1"/>
  <c r="AO33" i="1"/>
  <c r="AP33" i="1"/>
  <c r="AQ33" i="1"/>
  <c r="AR33" i="1"/>
  <c r="AS33" i="1"/>
  <c r="AT33" i="1"/>
  <c r="AU33" i="1"/>
  <c r="AV33" i="1"/>
  <c r="AW33" i="1"/>
  <c r="AX33" i="1"/>
  <c r="AY33" i="1"/>
  <c r="AZ33" i="1"/>
  <c r="BA33" i="1"/>
  <c r="AJ34" i="1"/>
  <c r="AK34" i="1"/>
  <c r="AL34" i="1"/>
  <c r="AM34" i="1"/>
  <c r="AN34" i="1"/>
  <c r="AO34" i="1"/>
  <c r="AP34" i="1"/>
  <c r="AQ34" i="1"/>
  <c r="AR34" i="1"/>
  <c r="AS34" i="1"/>
  <c r="AT34" i="1"/>
  <c r="AU34" i="1"/>
  <c r="AV34" i="1"/>
  <c r="AW34" i="1"/>
  <c r="AX34" i="1"/>
  <c r="AY34" i="1"/>
  <c r="AZ34" i="1"/>
  <c r="BA34" i="1"/>
  <c r="AJ35" i="1"/>
  <c r="AK35" i="1"/>
  <c r="AL35" i="1"/>
  <c r="AM35" i="1"/>
  <c r="AN35" i="1"/>
  <c r="AO35" i="1"/>
  <c r="AP35" i="1"/>
  <c r="AQ35" i="1"/>
  <c r="AR35" i="1"/>
  <c r="AS35" i="1"/>
  <c r="AT35" i="1"/>
  <c r="AU35" i="1"/>
  <c r="AV35" i="1"/>
  <c r="AW35" i="1"/>
  <c r="AX35" i="1"/>
  <c r="AY35" i="1"/>
  <c r="AZ35" i="1"/>
  <c r="BA35" i="1"/>
  <c r="AJ36" i="1"/>
  <c r="AK36" i="1"/>
  <c r="AL36" i="1"/>
  <c r="AM36" i="1"/>
  <c r="AN36" i="1"/>
  <c r="AO36" i="1"/>
  <c r="AP36" i="1"/>
  <c r="AQ36" i="1"/>
  <c r="AR36" i="1"/>
  <c r="AS36" i="1"/>
  <c r="AT36" i="1"/>
  <c r="AU36" i="1"/>
  <c r="AV36" i="1"/>
  <c r="AW36" i="1"/>
  <c r="AX36" i="1"/>
  <c r="AY36" i="1"/>
  <c r="AZ36" i="1"/>
  <c r="BA36" i="1"/>
  <c r="AJ37" i="1"/>
  <c r="AK37" i="1"/>
  <c r="AL37" i="1"/>
  <c r="AM37" i="1"/>
  <c r="AN37" i="1"/>
  <c r="AO37" i="1"/>
  <c r="AP37" i="1"/>
  <c r="AQ37" i="1"/>
  <c r="AR37" i="1"/>
  <c r="AS37" i="1"/>
  <c r="AT37" i="1"/>
  <c r="AU37" i="1"/>
  <c r="AV37" i="1"/>
  <c r="AW37" i="1"/>
  <c r="AX37" i="1"/>
  <c r="AY37" i="1"/>
  <c r="AZ37" i="1"/>
  <c r="BA37" i="1"/>
  <c r="AJ38" i="1"/>
  <c r="AK38" i="1"/>
  <c r="AL38" i="1"/>
  <c r="AM38" i="1"/>
  <c r="AN38" i="1"/>
  <c r="AO38" i="1"/>
  <c r="AP38" i="1"/>
  <c r="AQ38" i="1"/>
  <c r="AR38" i="1"/>
  <c r="AS38" i="1"/>
  <c r="AT38" i="1"/>
  <c r="AU38" i="1"/>
  <c r="AV38" i="1"/>
  <c r="AW38" i="1"/>
  <c r="AX38" i="1"/>
  <c r="AY38" i="1"/>
  <c r="AZ38" i="1"/>
  <c r="BA38" i="1"/>
  <c r="AJ39" i="1"/>
  <c r="AK39" i="1"/>
  <c r="AL39" i="1"/>
  <c r="AM39" i="1"/>
  <c r="AN39" i="1"/>
  <c r="AO39" i="1"/>
  <c r="AP39" i="1"/>
  <c r="AQ39" i="1"/>
  <c r="AR39" i="1"/>
  <c r="AS39" i="1"/>
  <c r="AT39" i="1"/>
  <c r="AU39" i="1"/>
  <c r="AV39" i="1"/>
  <c r="AW39" i="1"/>
  <c r="AX39" i="1"/>
  <c r="AY39" i="1"/>
  <c r="AZ39" i="1"/>
  <c r="BA39" i="1"/>
  <c r="AJ40" i="1"/>
  <c r="AK40" i="1"/>
  <c r="AL40" i="1"/>
  <c r="AM40" i="1"/>
  <c r="AN40" i="1"/>
  <c r="AO40" i="1"/>
  <c r="AP40" i="1"/>
  <c r="AQ40" i="1"/>
  <c r="AR40" i="1"/>
  <c r="AS40" i="1"/>
  <c r="AT40" i="1"/>
  <c r="AU40" i="1"/>
  <c r="AV40" i="1"/>
  <c r="AW40" i="1"/>
  <c r="AX40" i="1"/>
  <c r="AY40" i="1"/>
  <c r="AZ40" i="1"/>
  <c r="BA40" i="1"/>
  <c r="BA20" i="1"/>
  <c r="AZ20" i="1"/>
  <c r="AY20" i="1"/>
  <c r="AX20" i="1"/>
  <c r="AW20" i="1"/>
  <c r="AV20" i="1"/>
  <c r="AU20" i="1"/>
  <c r="AT20" i="1"/>
  <c r="AS20" i="1"/>
  <c r="AR20" i="1"/>
  <c r="AQ20" i="1"/>
  <c r="AP20" i="1"/>
  <c r="AO20" i="1"/>
  <c r="AN20" i="1"/>
  <c r="AM20" i="1"/>
  <c r="AL20" i="1"/>
  <c r="AK20" i="1"/>
  <c r="AJ20" i="1"/>
  <c r="V20" i="1"/>
  <c r="W21" i="1"/>
  <c r="X21" i="1"/>
  <c r="Y21" i="1"/>
  <c r="Z21" i="1"/>
  <c r="AA21" i="1"/>
  <c r="AB21" i="1"/>
  <c r="AC21" i="1"/>
  <c r="AD21" i="1"/>
  <c r="AE21" i="1"/>
  <c r="AF21" i="1"/>
  <c r="AG21" i="1"/>
  <c r="AH21" i="1"/>
  <c r="AI21" i="1"/>
  <c r="W22" i="1"/>
  <c r="X22" i="1"/>
  <c r="Y22" i="1"/>
  <c r="Z22" i="1"/>
  <c r="AA22" i="1"/>
  <c r="AB22" i="1"/>
  <c r="AC22" i="1"/>
  <c r="AD22" i="1"/>
  <c r="AE22" i="1"/>
  <c r="AF22" i="1"/>
  <c r="AG22" i="1"/>
  <c r="AH22" i="1"/>
  <c r="AI22" i="1"/>
  <c r="W23" i="1"/>
  <c r="X23" i="1"/>
  <c r="Y23" i="1"/>
  <c r="Z23" i="1"/>
  <c r="AA23" i="1"/>
  <c r="AB23" i="1"/>
  <c r="AC23" i="1"/>
  <c r="AD23" i="1"/>
  <c r="AE23" i="1"/>
  <c r="AF23" i="1"/>
  <c r="AG23" i="1"/>
  <c r="AH23" i="1"/>
  <c r="AI23" i="1"/>
  <c r="W24" i="1"/>
  <c r="X24" i="1"/>
  <c r="Y24" i="1"/>
  <c r="Z24" i="1"/>
  <c r="AA24" i="1"/>
  <c r="AB24" i="1"/>
  <c r="AC24" i="1"/>
  <c r="AD24" i="1"/>
  <c r="AE24" i="1"/>
  <c r="AF24" i="1"/>
  <c r="AG24" i="1"/>
  <c r="AH24" i="1"/>
  <c r="AI24" i="1"/>
  <c r="W25" i="1"/>
  <c r="X25" i="1"/>
  <c r="Y25" i="1"/>
  <c r="Z25" i="1"/>
  <c r="AA25" i="1"/>
  <c r="AB25" i="1"/>
  <c r="AC25" i="1"/>
  <c r="AD25" i="1"/>
  <c r="AE25" i="1"/>
  <c r="AF25" i="1"/>
  <c r="AG25" i="1"/>
  <c r="AH25" i="1"/>
  <c r="AI25" i="1"/>
  <c r="W26" i="1"/>
  <c r="X26" i="1"/>
  <c r="Y26" i="1"/>
  <c r="Z26" i="1"/>
  <c r="AA26" i="1"/>
  <c r="AB26" i="1"/>
  <c r="AC26" i="1"/>
  <c r="AD26" i="1"/>
  <c r="AE26" i="1"/>
  <c r="AF26" i="1"/>
  <c r="AG26" i="1"/>
  <c r="AH26" i="1"/>
  <c r="AI26" i="1"/>
  <c r="W27" i="1"/>
  <c r="X27" i="1"/>
  <c r="Y27" i="1"/>
  <c r="Z27" i="1"/>
  <c r="AA27" i="1"/>
  <c r="AB27" i="1"/>
  <c r="AC27" i="1"/>
  <c r="AD27" i="1"/>
  <c r="AE27" i="1"/>
  <c r="AF27" i="1"/>
  <c r="AG27" i="1"/>
  <c r="AH27" i="1"/>
  <c r="AI27" i="1"/>
  <c r="W28" i="1"/>
  <c r="X28" i="1"/>
  <c r="Y28" i="1"/>
  <c r="Z28" i="1"/>
  <c r="AA28" i="1"/>
  <c r="AB28" i="1"/>
  <c r="AC28" i="1"/>
  <c r="AD28" i="1"/>
  <c r="AE28" i="1"/>
  <c r="AF28" i="1"/>
  <c r="AG28" i="1"/>
  <c r="AH28" i="1"/>
  <c r="AI28" i="1"/>
  <c r="W29" i="1"/>
  <c r="X29" i="1"/>
  <c r="Y29" i="1"/>
  <c r="Z29" i="1"/>
  <c r="AA29" i="1"/>
  <c r="AB29" i="1"/>
  <c r="AC29" i="1"/>
  <c r="AD29" i="1"/>
  <c r="AE29" i="1"/>
  <c r="AF29" i="1"/>
  <c r="AG29" i="1"/>
  <c r="AH29" i="1"/>
  <c r="AI29" i="1"/>
  <c r="W30" i="1"/>
  <c r="X30" i="1"/>
  <c r="Y30" i="1"/>
  <c r="Z30" i="1"/>
  <c r="AA30" i="1"/>
  <c r="AB30" i="1"/>
  <c r="AC30" i="1"/>
  <c r="AD30" i="1"/>
  <c r="AE30" i="1"/>
  <c r="AF30" i="1"/>
  <c r="AG30" i="1"/>
  <c r="AH30" i="1"/>
  <c r="AI30" i="1"/>
  <c r="W31" i="1"/>
  <c r="X31" i="1"/>
  <c r="Y31" i="1"/>
  <c r="Z31" i="1"/>
  <c r="AA31" i="1"/>
  <c r="AB31" i="1"/>
  <c r="AC31" i="1"/>
  <c r="AD31" i="1"/>
  <c r="AE31" i="1"/>
  <c r="AF31" i="1"/>
  <c r="AG31" i="1"/>
  <c r="AH31" i="1"/>
  <c r="AI31" i="1"/>
  <c r="W32" i="1"/>
  <c r="X32" i="1"/>
  <c r="Y32" i="1"/>
  <c r="Z32" i="1"/>
  <c r="AA32" i="1"/>
  <c r="AB32" i="1"/>
  <c r="AC32" i="1"/>
  <c r="AD32" i="1"/>
  <c r="AE32" i="1"/>
  <c r="AF32" i="1"/>
  <c r="AG32" i="1"/>
  <c r="AH32" i="1"/>
  <c r="AI32" i="1"/>
  <c r="W33" i="1"/>
  <c r="X33" i="1"/>
  <c r="Y33" i="1"/>
  <c r="Z33" i="1"/>
  <c r="AA33" i="1"/>
  <c r="AB33" i="1"/>
  <c r="AC33" i="1"/>
  <c r="AD33" i="1"/>
  <c r="AE33" i="1"/>
  <c r="AF33" i="1"/>
  <c r="AG33" i="1"/>
  <c r="AH33" i="1"/>
  <c r="AI33" i="1"/>
  <c r="W34" i="1"/>
  <c r="X34" i="1"/>
  <c r="Y34" i="1"/>
  <c r="Z34" i="1"/>
  <c r="AA34" i="1"/>
  <c r="AB34" i="1"/>
  <c r="AC34" i="1"/>
  <c r="AD34" i="1"/>
  <c r="AE34" i="1"/>
  <c r="AF34" i="1"/>
  <c r="AG34" i="1"/>
  <c r="AH34" i="1"/>
  <c r="AI34" i="1"/>
  <c r="W35" i="1"/>
  <c r="X35" i="1"/>
  <c r="Y35" i="1"/>
  <c r="Z35" i="1"/>
  <c r="AA35" i="1"/>
  <c r="AB35" i="1"/>
  <c r="AC35" i="1"/>
  <c r="AD35" i="1"/>
  <c r="AE35" i="1"/>
  <c r="AF35" i="1"/>
  <c r="AG35" i="1"/>
  <c r="AH35" i="1"/>
  <c r="AI35" i="1"/>
  <c r="W36" i="1"/>
  <c r="X36" i="1"/>
  <c r="Y36" i="1"/>
  <c r="Z36" i="1"/>
  <c r="AA36" i="1"/>
  <c r="AB36" i="1"/>
  <c r="AC36" i="1"/>
  <c r="AD36" i="1"/>
  <c r="AE36" i="1"/>
  <c r="AF36" i="1"/>
  <c r="AG36" i="1"/>
  <c r="AH36" i="1"/>
  <c r="AI36" i="1"/>
  <c r="W37" i="1"/>
  <c r="X37" i="1"/>
  <c r="Y37" i="1"/>
  <c r="Z37" i="1"/>
  <c r="AA37" i="1"/>
  <c r="AB37" i="1"/>
  <c r="AC37" i="1"/>
  <c r="AD37" i="1"/>
  <c r="AE37" i="1"/>
  <c r="AF37" i="1"/>
  <c r="AG37" i="1"/>
  <c r="AH37" i="1"/>
  <c r="AI37" i="1"/>
  <c r="W38" i="1"/>
  <c r="X38" i="1"/>
  <c r="Y38" i="1"/>
  <c r="Z38" i="1"/>
  <c r="AA38" i="1"/>
  <c r="AB38" i="1"/>
  <c r="AC38" i="1"/>
  <c r="AD38" i="1"/>
  <c r="AE38" i="1"/>
  <c r="AF38" i="1"/>
  <c r="AG38" i="1"/>
  <c r="AH38" i="1"/>
  <c r="AI38" i="1"/>
  <c r="W39" i="1"/>
  <c r="X39" i="1"/>
  <c r="Y39" i="1"/>
  <c r="Z39" i="1"/>
  <c r="AA39" i="1"/>
  <c r="AB39" i="1"/>
  <c r="AC39" i="1"/>
  <c r="AD39" i="1"/>
  <c r="AE39" i="1"/>
  <c r="AF39" i="1"/>
  <c r="AG39" i="1"/>
  <c r="AH39" i="1"/>
  <c r="AI39" i="1"/>
  <c r="W40" i="1"/>
  <c r="X40" i="1"/>
  <c r="Y40" i="1"/>
  <c r="Z40" i="1"/>
  <c r="AA40" i="1"/>
  <c r="AB40" i="1"/>
  <c r="AC40" i="1"/>
  <c r="AD40" i="1"/>
  <c r="AE40" i="1"/>
  <c r="AF40" i="1"/>
  <c r="AG40" i="1"/>
  <c r="AH40" i="1"/>
  <c r="AI40" i="1"/>
  <c r="AI20" i="1"/>
  <c r="AH20" i="1"/>
  <c r="AG20" i="1"/>
  <c r="AF20" i="1"/>
  <c r="AE20" i="1"/>
  <c r="AD20" i="1"/>
  <c r="AC20" i="1"/>
  <c r="AB20" i="1"/>
  <c r="AA20" i="1"/>
  <c r="Z20" i="1"/>
  <c r="Y20" i="1"/>
  <c r="X20" i="1"/>
  <c r="W20" i="1"/>
  <c r="V21" i="1"/>
  <c r="V22" i="1"/>
  <c r="V23" i="1"/>
  <c r="V24" i="1"/>
  <c r="V25" i="1"/>
  <c r="V26" i="1"/>
  <c r="V27" i="1"/>
  <c r="V28" i="1"/>
  <c r="V29" i="1"/>
  <c r="V30" i="1"/>
  <c r="V31" i="1"/>
  <c r="V32" i="1"/>
  <c r="V33" i="1"/>
  <c r="V34" i="1"/>
  <c r="V35" i="1"/>
  <c r="V36" i="1"/>
  <c r="V37" i="1"/>
  <c r="V38" i="1"/>
  <c r="V39" i="1"/>
  <c r="V40" i="1"/>
  <c r="D5" i="4" l="1"/>
  <c r="D42" i="4"/>
  <c r="B41" i="4"/>
  <c r="B40" i="4"/>
  <c r="C41" i="4"/>
  <c r="D41" i="4"/>
  <c r="B42" i="4"/>
  <c r="C42" i="4"/>
  <c r="D40" i="4"/>
  <c r="C40" i="4"/>
  <c r="I29" i="4"/>
  <c r="H30" i="4"/>
  <c r="I30" i="4"/>
  <c r="I28" i="4"/>
  <c r="H28" i="4"/>
  <c r="G29" i="4"/>
  <c r="G28" i="4"/>
  <c r="H29" i="4"/>
  <c r="G30" i="4"/>
  <c r="H40" i="4"/>
  <c r="H41" i="4"/>
  <c r="I41" i="4"/>
  <c r="G42" i="4"/>
  <c r="H42" i="4"/>
  <c r="I42" i="4"/>
  <c r="I40" i="4"/>
  <c r="G41" i="4"/>
  <c r="G40" i="4"/>
  <c r="D46" i="4"/>
  <c r="B46" i="4"/>
  <c r="C47" i="4"/>
  <c r="D47" i="4"/>
  <c r="B48" i="4"/>
  <c r="C48" i="4"/>
  <c r="D48" i="4"/>
  <c r="C46" i="4"/>
  <c r="B47" i="4"/>
  <c r="B36" i="4"/>
  <c r="D34" i="4"/>
  <c r="C34" i="4"/>
  <c r="B35" i="4"/>
  <c r="B34" i="4"/>
  <c r="C35" i="4"/>
  <c r="D35" i="4"/>
  <c r="C36" i="4"/>
  <c r="D36" i="4"/>
  <c r="H36" i="4"/>
  <c r="I34" i="4"/>
  <c r="H34" i="4"/>
  <c r="G35" i="4"/>
  <c r="G34" i="4"/>
  <c r="H35" i="4"/>
  <c r="I35" i="4"/>
  <c r="G36" i="4"/>
  <c r="I36" i="4"/>
  <c r="G47" i="4"/>
  <c r="G46" i="4"/>
  <c r="G48" i="4"/>
  <c r="H48" i="4"/>
  <c r="I48" i="4"/>
  <c r="I46" i="4"/>
  <c r="H46" i="4"/>
  <c r="H47" i="4"/>
  <c r="I47" i="4"/>
  <c r="H96" i="4"/>
  <c r="I94" i="4"/>
  <c r="H94" i="4"/>
  <c r="G95" i="4"/>
  <c r="G94" i="4"/>
  <c r="G96" i="4"/>
  <c r="I96" i="4"/>
  <c r="H95" i="4"/>
  <c r="I95" i="4"/>
  <c r="G90" i="4"/>
  <c r="H88" i="4"/>
  <c r="H90" i="4"/>
  <c r="I90" i="4"/>
  <c r="I88" i="4"/>
  <c r="G89" i="4"/>
  <c r="G88" i="4"/>
  <c r="H89" i="4"/>
  <c r="I89" i="4"/>
  <c r="D95" i="4"/>
  <c r="C96" i="4"/>
  <c r="D96" i="4"/>
  <c r="D94" i="4"/>
  <c r="B94" i="4"/>
  <c r="C95" i="4"/>
  <c r="B96" i="4"/>
  <c r="C94" i="4"/>
  <c r="B95" i="4"/>
  <c r="C89" i="4"/>
  <c r="D90" i="4"/>
  <c r="B89" i="4"/>
  <c r="D89" i="4"/>
  <c r="B90" i="4"/>
  <c r="C90" i="4"/>
  <c r="D88" i="4"/>
  <c r="C88" i="4"/>
  <c r="B88" i="4"/>
  <c r="G107" i="4"/>
  <c r="G106" i="4"/>
  <c r="G108" i="4"/>
  <c r="H108" i="4"/>
  <c r="H107" i="4"/>
  <c r="I107" i="4"/>
  <c r="I108" i="4"/>
  <c r="I106" i="4"/>
  <c r="H106" i="4"/>
  <c r="G83" i="4"/>
  <c r="G82" i="4"/>
  <c r="I83" i="4"/>
  <c r="G84" i="4"/>
  <c r="H84" i="4"/>
  <c r="H82" i="4"/>
  <c r="H83" i="4"/>
  <c r="I84" i="4"/>
  <c r="I82" i="4"/>
  <c r="H100" i="4"/>
  <c r="H101" i="4"/>
  <c r="G102" i="4"/>
  <c r="I100" i="4"/>
  <c r="G101" i="4"/>
  <c r="G100" i="4"/>
  <c r="I101" i="4"/>
  <c r="H102" i="4"/>
  <c r="I102" i="4"/>
  <c r="H76" i="4"/>
  <c r="G78" i="4"/>
  <c r="G77" i="4"/>
  <c r="G76" i="4"/>
  <c r="H77" i="4"/>
  <c r="I77" i="4"/>
  <c r="H78" i="4"/>
  <c r="I78" i="4"/>
  <c r="I76" i="4"/>
  <c r="D102" i="4"/>
  <c r="B101" i="4"/>
  <c r="C101" i="4"/>
  <c r="D100" i="4"/>
  <c r="C100" i="4"/>
  <c r="B100" i="4"/>
  <c r="D101" i="4"/>
  <c r="B102" i="4"/>
  <c r="C102" i="4"/>
  <c r="D106" i="4"/>
  <c r="B106" i="4"/>
  <c r="D107" i="4"/>
  <c r="D108" i="4"/>
  <c r="C106" i="4"/>
  <c r="B107" i="4"/>
  <c r="C107" i="4"/>
  <c r="B108" i="4"/>
  <c r="C108" i="4"/>
  <c r="D82" i="4"/>
  <c r="B83" i="4"/>
  <c r="C83" i="4"/>
  <c r="D83" i="4"/>
  <c r="C84" i="4"/>
  <c r="D84" i="4"/>
  <c r="C82" i="4"/>
  <c r="B82" i="4"/>
  <c r="B84" i="4"/>
  <c r="B69" i="4"/>
  <c r="D71" i="4"/>
  <c r="C69" i="4"/>
  <c r="B72" i="4"/>
  <c r="D69" i="4"/>
  <c r="C72" i="4"/>
  <c r="D70" i="4"/>
  <c r="B71" i="4"/>
  <c r="B70" i="4"/>
  <c r="D72" i="4"/>
  <c r="C70" i="4"/>
  <c r="D68" i="4"/>
  <c r="C68" i="4"/>
  <c r="B68" i="4"/>
  <c r="C71" i="4"/>
  <c r="H61" i="4"/>
  <c r="G64" i="4"/>
  <c r="I61" i="4"/>
  <c r="H64" i="4"/>
  <c r="G62" i="4"/>
  <c r="I64" i="4"/>
  <c r="G60" i="4"/>
  <c r="G61" i="4"/>
  <c r="H62" i="4"/>
  <c r="I60" i="4"/>
  <c r="I62" i="4"/>
  <c r="H60" i="4"/>
  <c r="G63" i="4"/>
  <c r="H63" i="4"/>
  <c r="I63" i="4"/>
  <c r="G55" i="4"/>
  <c r="G52" i="4"/>
  <c r="H55" i="4"/>
  <c r="G53" i="4"/>
  <c r="I55" i="4"/>
  <c r="I56" i="4"/>
  <c r="I52" i="4"/>
  <c r="H52" i="4"/>
  <c r="H53" i="4"/>
  <c r="G56" i="4"/>
  <c r="I53" i="4"/>
  <c r="H56" i="4"/>
  <c r="G54" i="4"/>
  <c r="H54" i="4"/>
  <c r="I54" i="4"/>
  <c r="B77" i="4"/>
  <c r="B76" i="4"/>
  <c r="C77" i="4"/>
  <c r="D77" i="4"/>
  <c r="B78" i="4"/>
  <c r="C78" i="4"/>
  <c r="D78" i="4"/>
  <c r="D76" i="4"/>
  <c r="C76" i="4"/>
  <c r="H70" i="4"/>
  <c r="G72" i="4"/>
  <c r="I70" i="4"/>
  <c r="H72" i="4"/>
  <c r="G71" i="4"/>
  <c r="I69" i="4"/>
  <c r="G70" i="4"/>
  <c r="G68" i="4"/>
  <c r="I72" i="4"/>
  <c r="H71" i="4"/>
  <c r="G69" i="4"/>
  <c r="I71" i="4"/>
  <c r="H69" i="4"/>
  <c r="I68" i="4"/>
  <c r="H68" i="4"/>
  <c r="B55" i="4"/>
  <c r="C55" i="4"/>
  <c r="B53" i="4"/>
  <c r="D55" i="4"/>
  <c r="D52" i="4"/>
  <c r="C53" i="4"/>
  <c r="B56" i="4"/>
  <c r="D53" i="4"/>
  <c r="C56" i="4"/>
  <c r="B54" i="4"/>
  <c r="D56" i="4"/>
  <c r="C54" i="4"/>
  <c r="D54" i="4"/>
  <c r="D61" i="4"/>
  <c r="C64" i="4"/>
  <c r="C60" i="4"/>
  <c r="B62" i="4"/>
  <c r="D64" i="4"/>
  <c r="B60" i="4"/>
  <c r="C62" i="4"/>
  <c r="B63" i="4"/>
  <c r="B61" i="4"/>
  <c r="B64" i="4"/>
  <c r="D60" i="4"/>
  <c r="D62" i="4"/>
  <c r="C63" i="4"/>
  <c r="D63" i="4"/>
  <c r="C61" i="4"/>
  <c r="C52" i="4"/>
  <c r="B52" i="4"/>
  <c r="B29" i="4"/>
  <c r="B28" i="4"/>
  <c r="C29" i="4"/>
  <c r="D29" i="4"/>
  <c r="B30" i="4"/>
  <c r="C30" i="4"/>
  <c r="D30" i="4"/>
  <c r="D28" i="4"/>
  <c r="C28" i="4"/>
  <c r="G21" i="4"/>
  <c r="I23" i="4"/>
  <c r="G22" i="4"/>
  <c r="I24" i="4"/>
  <c r="H22" i="4"/>
  <c r="I20" i="4"/>
  <c r="I22" i="4"/>
  <c r="H20" i="4"/>
  <c r="G23" i="4"/>
  <c r="G20" i="4"/>
  <c r="H23" i="4"/>
  <c r="H21" i="4"/>
  <c r="G24" i="4"/>
  <c r="I21" i="4"/>
  <c r="H24" i="4"/>
  <c r="G13" i="4"/>
  <c r="I15" i="4"/>
  <c r="H13" i="4"/>
  <c r="G16" i="4"/>
  <c r="I13" i="4"/>
  <c r="H16" i="4"/>
  <c r="H14" i="4"/>
  <c r="I12" i="4"/>
  <c r="I14" i="4"/>
  <c r="H12" i="4"/>
  <c r="G15" i="4"/>
  <c r="G12" i="4"/>
  <c r="G14" i="4"/>
  <c r="I16" i="4"/>
  <c r="H15" i="4"/>
  <c r="G5" i="4"/>
  <c r="I7" i="4"/>
  <c r="H5" i="4"/>
  <c r="G8" i="4"/>
  <c r="I5" i="4"/>
  <c r="H8" i="4"/>
  <c r="G6" i="4"/>
  <c r="I8" i="4"/>
  <c r="H6" i="4"/>
  <c r="I4" i="4"/>
  <c r="I6" i="4"/>
  <c r="H4" i="4"/>
  <c r="G7" i="4"/>
  <c r="G4" i="4"/>
  <c r="H7" i="4"/>
  <c r="B21" i="4"/>
  <c r="D23" i="4"/>
  <c r="B24" i="4"/>
  <c r="C24" i="4"/>
  <c r="C21" i="4"/>
  <c r="D21" i="4"/>
  <c r="B22" i="4"/>
  <c r="D24" i="4"/>
  <c r="C22" i="4"/>
  <c r="D20" i="4"/>
  <c r="D22" i="4"/>
  <c r="C20" i="4"/>
  <c r="B23" i="4"/>
  <c r="B20" i="4"/>
  <c r="C23" i="4"/>
  <c r="B13" i="4"/>
  <c r="D15" i="4"/>
  <c r="C16" i="4"/>
  <c r="C12" i="4"/>
  <c r="B15" i="4"/>
  <c r="B12" i="4"/>
  <c r="C15" i="4"/>
  <c r="C13" i="4"/>
  <c r="B16" i="4"/>
  <c r="D13" i="4"/>
  <c r="B14" i="4"/>
  <c r="D16" i="4"/>
  <c r="C14" i="4"/>
  <c r="D12" i="4"/>
  <c r="D14" i="4"/>
  <c r="B5" i="4"/>
  <c r="D7" i="4"/>
  <c r="C5" i="4"/>
  <c r="B8" i="4"/>
  <c r="C8" i="4"/>
  <c r="B6" i="4"/>
  <c r="D8" i="4"/>
  <c r="C6" i="4"/>
  <c r="D4" i="4"/>
  <c r="D6" i="4"/>
  <c r="C4" i="4"/>
  <c r="B7" i="4"/>
  <c r="B4" i="4"/>
  <c r="C7" i="4"/>
  <c r="F18" i="1" l="1"/>
  <c r="G45" i="1" l="1"/>
  <c r="F45" i="1"/>
  <c r="G44" i="1"/>
  <c r="F44" i="1"/>
  <c r="G43" i="1"/>
  <c r="F43" i="1"/>
  <c r="G42" i="1"/>
  <c r="F42" i="1"/>
  <c r="G40" i="1"/>
  <c r="G41" i="1"/>
  <c r="F41" i="1"/>
  <c r="G38" i="1"/>
  <c r="G39" i="1"/>
  <c r="G36" i="1"/>
  <c r="G37" i="1"/>
  <c r="G34" i="1"/>
  <c r="G35" i="1"/>
  <c r="G32" i="1"/>
  <c r="G33" i="1"/>
  <c r="G30" i="1"/>
  <c r="G31" i="1"/>
  <c r="G25" i="1"/>
  <c r="G29" i="1"/>
  <c r="G22" i="1"/>
  <c r="G27" i="1"/>
  <c r="G23" i="1"/>
  <c r="G26" i="1"/>
  <c r="G28" i="1"/>
  <c r="G24" i="1"/>
  <c r="G21" i="1"/>
  <c r="G20" i="1"/>
  <c r="F32" i="1" l="1"/>
  <c r="F33" i="1"/>
  <c r="F30" i="1"/>
  <c r="F31" i="1"/>
  <c r="F22" i="1"/>
  <c r="F29" i="1"/>
  <c r="F21" i="1"/>
  <c r="F40" i="1"/>
  <c r="F35" i="1"/>
  <c r="F23" i="1"/>
  <c r="F39" i="1"/>
  <c r="F28" i="1"/>
  <c r="F27" i="1"/>
  <c r="F38" i="1"/>
  <c r="F26" i="1"/>
  <c r="F37" i="1"/>
  <c r="F25" i="1"/>
  <c r="F36" i="1"/>
  <c r="F24" i="1"/>
  <c r="F34" i="1"/>
  <c r="F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Tsunematsu Tatsuhiro</author>
  </authors>
  <commentList>
    <comment ref="M10" authorId="0" shapeId="0" xr:uid="{E25BEEC5-F7E1-46A7-AA32-7034C70E78D5}">
      <text>
        <r>
          <rPr>
            <b/>
            <sz val="9"/>
            <color indexed="81"/>
            <rFont val="MS P ゴシック"/>
            <family val="3"/>
            <charset val="128"/>
          </rPr>
          <t xml:space="preserve">補助員の人数について
参加者１０名まで→１名
参加者１５名まで→２名
参加者２０名まで→３名
参加者２１名以上→４名
補助員が充足する場合は、補助員数の多い道場から外していきます。
</t>
        </r>
        <r>
          <rPr>
            <b/>
            <sz val="9"/>
            <color indexed="10"/>
            <rFont val="MS P ゴシック"/>
            <family val="3"/>
            <charset val="128"/>
          </rPr>
          <t>上記守られていない場合は、申し込みを受け付けません</t>
        </r>
        <r>
          <rPr>
            <b/>
            <sz val="9"/>
            <color indexed="81"/>
            <rFont val="MS P ゴシック"/>
            <family val="3"/>
            <charset val="128"/>
          </rPr>
          <t>。
特別な事情がある場合は、通信欄に記載すること</t>
        </r>
      </text>
    </comment>
    <comment ref="B18" authorId="0" shapeId="0" xr:uid="{CDADE6EB-766C-4618-8D5C-5AB2FFB296A4}">
      <text>
        <r>
          <rPr>
            <b/>
            <sz val="9"/>
            <color indexed="81"/>
            <rFont val="MS P ゴシック"/>
            <family val="3"/>
            <charset val="128"/>
          </rPr>
          <t xml:space="preserve">略称で８字以内。
同じ名前の道場がある場合は、地域名を入れる。
</t>
        </r>
        <r>
          <rPr>
            <b/>
            <sz val="9"/>
            <color indexed="10"/>
            <rFont val="MS P ゴシック"/>
            <family val="3"/>
            <charset val="128"/>
          </rPr>
          <t>９字以上は入力できません</t>
        </r>
        <r>
          <rPr>
            <b/>
            <sz val="9"/>
            <color indexed="81"/>
            <rFont val="MS P ゴシック"/>
            <family val="3"/>
            <charset val="128"/>
          </rPr>
          <t>。</t>
        </r>
      </text>
    </comment>
    <comment ref="C18" authorId="0" shapeId="0" xr:uid="{74130EDC-8D08-47FB-A073-08B79C9D4A0B}">
      <text>
        <r>
          <rPr>
            <b/>
            <sz val="9"/>
            <color indexed="81"/>
            <rFont val="MS P ゴシック"/>
            <family val="3"/>
            <charset val="128"/>
          </rPr>
          <t>姓と名の間は全角１字開ける</t>
        </r>
      </text>
    </comment>
    <comment ref="D18" authorId="0" shapeId="0" xr:uid="{19F58BAA-F5E8-429F-B19F-A6315B058886}">
      <text>
        <r>
          <rPr>
            <b/>
            <sz val="9"/>
            <color indexed="81"/>
            <rFont val="MS P ゴシック"/>
            <family val="3"/>
            <charset val="128"/>
          </rPr>
          <t>姓と名の間は全角１字あける</t>
        </r>
      </text>
    </comment>
    <comment ref="E18" authorId="0" shapeId="0" xr:uid="{A71EE554-F734-4273-88A9-024C5A59911B}">
      <text>
        <r>
          <rPr>
            <b/>
            <sz val="9"/>
            <color indexed="81"/>
            <rFont val="MS P ゴシック"/>
            <family val="3"/>
            <charset val="128"/>
          </rPr>
          <t>和暦での入力も可
例）H20/1/1
→自動で西暦に変換されます。</t>
        </r>
      </text>
    </comment>
    <comment ref="F18" authorId="0" shapeId="0" xr:uid="{79D398EA-1E70-4B48-BC86-D89FAAC133C6}">
      <text>
        <r>
          <rPr>
            <b/>
            <sz val="9"/>
            <color indexed="81"/>
            <rFont val="MS P ゴシック"/>
            <family val="3"/>
            <charset val="128"/>
          </rPr>
          <t>生年月日を参照し、現時点での年齢が自動で計算されます。</t>
        </r>
      </text>
    </comment>
    <comment ref="G18" authorId="0" shapeId="0" xr:uid="{9C9A87B3-AB76-4CC6-9522-21AC573682BD}">
      <text>
        <r>
          <rPr>
            <b/>
            <sz val="9"/>
            <color indexed="81"/>
            <rFont val="MS P ゴシック"/>
            <family val="3"/>
            <charset val="128"/>
          </rPr>
          <t>生年月日を参照し、学年が自動計算されます。１年～６年に該当しない場合Errorとなりますので、生年月日を確認してください。</t>
        </r>
      </text>
    </comment>
    <comment ref="H18" authorId="0" shapeId="0" xr:uid="{3B574E93-A786-4520-8951-B30C3C4149BC}">
      <text>
        <r>
          <rPr>
            <b/>
            <sz val="9"/>
            <color indexed="81"/>
            <rFont val="MS P ゴシック"/>
            <family val="3"/>
            <charset val="128"/>
          </rPr>
          <t>性別を選択する</t>
        </r>
      </text>
    </comment>
    <comment ref="I18" authorId="0" shapeId="0" xr:uid="{13111F24-429D-4F08-BDA5-618BB79F617F}">
      <text>
        <r>
          <rPr>
            <b/>
            <sz val="9"/>
            <color indexed="81"/>
            <rFont val="MS P ゴシック"/>
            <family val="3"/>
            <charset val="128"/>
          </rPr>
          <t>申請中では受け付けられませんので、</t>
        </r>
        <r>
          <rPr>
            <b/>
            <sz val="9"/>
            <color indexed="10"/>
            <rFont val="MS P ゴシック"/>
            <family val="3"/>
            <charset val="128"/>
          </rPr>
          <t xml:space="preserve">
必ず事前に申請</t>
        </r>
        <r>
          <rPr>
            <b/>
            <sz val="9"/>
            <color indexed="81"/>
            <rFont val="MS P ゴシック"/>
            <family val="3"/>
            <charset val="128"/>
          </rPr>
          <t>しておいてください。</t>
        </r>
      </text>
    </comment>
    <comment ref="J18" authorId="0" shapeId="0" xr:uid="{7142C892-A150-45B7-A94C-B2CBA084FFE1}">
      <text>
        <r>
          <rPr>
            <b/>
            <sz val="9"/>
            <color indexed="81"/>
            <rFont val="MS P ゴシック"/>
            <family val="3"/>
            <charset val="128"/>
          </rPr>
          <t xml:space="preserve">申請中では受け付けられませんので、
</t>
        </r>
        <r>
          <rPr>
            <b/>
            <sz val="9"/>
            <color indexed="10"/>
            <rFont val="MS P ゴシック"/>
            <family val="3"/>
            <charset val="128"/>
          </rPr>
          <t>必ず事前に申請</t>
        </r>
        <r>
          <rPr>
            <b/>
            <sz val="9"/>
            <color indexed="81"/>
            <rFont val="MS P ゴシック"/>
            <family val="3"/>
            <charset val="128"/>
          </rPr>
          <t>しておいてください。
頭のゼロは入力不要（自動で付与）</t>
        </r>
      </text>
    </comment>
    <comment ref="K18" authorId="0" shapeId="0" xr:uid="{4DF30673-8B73-4F54-BDAC-495425366B0E}">
      <text>
        <r>
          <rPr>
            <b/>
            <sz val="9"/>
            <color indexed="81"/>
            <rFont val="MS P ゴシック"/>
            <family val="3"/>
            <charset val="128"/>
          </rPr>
          <t>出場種目を選択してください。
個人戦と団体戦は重複出場できません。
個人戦は各種目5名まで。
団体戦は各種目2チームまで。
団体種目にある"A""B"はチーム名です。団体を組むメンバーは同じチームを選択してください。
団体５・６年生の総合優勝の条件は、</t>
        </r>
        <r>
          <rPr>
            <b/>
            <sz val="9"/>
            <color indexed="10"/>
            <rFont val="MS P ゴシック"/>
            <family val="3"/>
            <charset val="128"/>
          </rPr>
          <t>型・組手ともに同じメンバー</t>
        </r>
        <r>
          <rPr>
            <b/>
            <sz val="9"/>
            <color indexed="81"/>
            <rFont val="MS P ゴシック"/>
            <family val="3"/>
            <charset val="128"/>
          </rPr>
          <t>で構成されていることです。</t>
        </r>
      </text>
    </comment>
    <comment ref="L18" authorId="0" shapeId="0" xr:uid="{5F458921-51E0-4325-B500-89B57EFB8F69}">
      <text>
        <r>
          <rPr>
            <b/>
            <sz val="9"/>
            <color indexed="81"/>
            <rFont val="MS P ゴシック"/>
            <family val="3"/>
            <charset val="128"/>
          </rPr>
          <t>出場種目を選択してください。
個人戦と団体戦は重複出場できません。
個人戦は各種目5名まで。
団体戦は各種目2チームまで。
団体組手は2名でも出場できます。
団体種目にある"A""B"はチーム名です。団体を組むメンバーは同じチームを選択してください。
団体５・６年生の総合優勝の条件は、</t>
        </r>
        <r>
          <rPr>
            <b/>
            <sz val="9"/>
            <color indexed="10"/>
            <rFont val="MS P ゴシック"/>
            <family val="3"/>
            <charset val="128"/>
          </rPr>
          <t>型・組手ともに同じメンバー</t>
        </r>
        <r>
          <rPr>
            <b/>
            <sz val="9"/>
            <color indexed="81"/>
            <rFont val="MS P ゴシック"/>
            <family val="3"/>
            <charset val="128"/>
          </rPr>
          <t>で構成されていることです。</t>
        </r>
      </text>
    </comment>
  </commentList>
</comments>
</file>

<file path=xl/sharedStrings.xml><?xml version="1.0" encoding="utf-8"?>
<sst xmlns="http://schemas.openxmlformats.org/spreadsheetml/2006/main" count="372" uniqueCount="194">
  <si>
    <t>氏名</t>
    <rPh sb="0" eb="2">
      <t>シメイ</t>
    </rPh>
    <phoneticPr fontId="6"/>
  </si>
  <si>
    <t>生年月日</t>
    <rPh sb="0" eb="2">
      <t>セイネン</t>
    </rPh>
    <rPh sb="2" eb="4">
      <t>ガッピ</t>
    </rPh>
    <phoneticPr fontId="4"/>
  </si>
  <si>
    <t>学年</t>
    <rPh sb="0" eb="2">
      <t>ガクネン</t>
    </rPh>
    <phoneticPr fontId="2"/>
  </si>
  <si>
    <t>性別</t>
    <rPh sb="0" eb="2">
      <t>セイベツ</t>
    </rPh>
    <phoneticPr fontId="2"/>
  </si>
  <si>
    <t>形</t>
    <rPh sb="0" eb="1">
      <t>カタ</t>
    </rPh>
    <phoneticPr fontId="2"/>
  </si>
  <si>
    <t>男子</t>
  </si>
  <si>
    <t>ふりがな</t>
    <phoneticPr fontId="7"/>
  </si>
  <si>
    <t>県連
会員番号</t>
    <rPh sb="0" eb="2">
      <t>けんれん</t>
    </rPh>
    <rPh sb="3" eb="7">
      <t>かいいんばんごう</t>
    </rPh>
    <phoneticPr fontId="6" type="Hiragana" alignment="distributed"/>
  </si>
  <si>
    <t>申請日</t>
    <rPh sb="0" eb="2">
      <t>シンセイ</t>
    </rPh>
    <phoneticPr fontId="2"/>
  </si>
  <si>
    <t>郡市連</t>
  </si>
  <si>
    <t>参加費用のみお支払いをお願い致します。</t>
    <rPh sb="0" eb="2">
      <t>サンカ</t>
    </rPh>
    <rPh sb="2" eb="4">
      <t>ヒヨウ</t>
    </rPh>
    <rPh sb="7" eb="9">
      <t>シハラ</t>
    </rPh>
    <rPh sb="12" eb="13">
      <t>ネガ</t>
    </rPh>
    <rPh sb="14" eb="15">
      <t>イタ</t>
    </rPh>
    <phoneticPr fontId="2"/>
  </si>
  <si>
    <t>責任者</t>
    <rPh sb="0" eb="3">
      <t>セキニンシャ</t>
    </rPh>
    <phoneticPr fontId="2"/>
  </si>
  <si>
    <t>住所</t>
    <rPh sb="0" eb="2">
      <t>ジュウショ</t>
    </rPh>
    <phoneticPr fontId="2"/>
  </si>
  <si>
    <t>電話</t>
    <rPh sb="0" eb="2">
      <t>デンワ</t>
    </rPh>
    <phoneticPr fontId="2"/>
  </si>
  <si>
    <t>個人での支払いはNG</t>
    <rPh sb="0" eb="2">
      <t>コジン</t>
    </rPh>
    <rPh sb="4" eb="6">
      <t>シハラ</t>
    </rPh>
    <phoneticPr fontId="7"/>
  </si>
  <si>
    <t>一般社団法人熊本県空手道連盟</t>
    <rPh sb="0" eb="14">
      <t>イッパン</t>
    </rPh>
    <phoneticPr fontId="7"/>
  </si>
  <si>
    <t>必ず、道場名　道場長の名前を書き</t>
    <rPh sb="0" eb="1">
      <t>カナラ</t>
    </rPh>
    <rPh sb="3" eb="6">
      <t>ドウジョウメイ</t>
    </rPh>
    <rPh sb="7" eb="10">
      <t>ドウジョウチョウ</t>
    </rPh>
    <rPh sb="11" eb="13">
      <t>ナマエ</t>
    </rPh>
    <rPh sb="14" eb="15">
      <t>カ</t>
    </rPh>
    <phoneticPr fontId="7"/>
  </si>
  <si>
    <t>支払い証に内訳を書いて支払いをお願い致します</t>
    <rPh sb="0" eb="2">
      <t>シハラ</t>
    </rPh>
    <rPh sb="3" eb="4">
      <t>ショウ</t>
    </rPh>
    <rPh sb="5" eb="7">
      <t>ウチワケ</t>
    </rPh>
    <rPh sb="8" eb="9">
      <t>カ</t>
    </rPh>
    <rPh sb="11" eb="13">
      <t>シハラ</t>
    </rPh>
    <rPh sb="16" eb="17">
      <t>ネガ</t>
    </rPh>
    <rPh sb="18" eb="19">
      <t>イタ</t>
    </rPh>
    <phoneticPr fontId="7"/>
  </si>
  <si>
    <t>事務局での確認作業が困難になります</t>
    <rPh sb="0" eb="3">
      <t>ジムキョク</t>
    </rPh>
    <rPh sb="5" eb="7">
      <t>カクニン</t>
    </rPh>
    <rPh sb="7" eb="9">
      <t>サギョウ</t>
    </rPh>
    <rPh sb="10" eb="12">
      <t>コンナン</t>
    </rPh>
    <phoneticPr fontId="7"/>
  </si>
  <si>
    <t>申請日</t>
    <rPh sb="0" eb="3">
      <t>シンセイビ</t>
    </rPh>
    <phoneticPr fontId="2"/>
  </si>
  <si>
    <t>役員</t>
    <rPh sb="0" eb="2">
      <t>ヤクイン</t>
    </rPh>
    <phoneticPr fontId="2"/>
  </si>
  <si>
    <t>審判</t>
    <rPh sb="0" eb="2">
      <t>シンパン</t>
    </rPh>
    <phoneticPr fontId="2"/>
  </si>
  <si>
    <t>補助員</t>
    <rPh sb="0" eb="3">
      <t>ホジョイン</t>
    </rPh>
    <phoneticPr fontId="2"/>
  </si>
  <si>
    <t>コーチ</t>
    <phoneticPr fontId="2"/>
  </si>
  <si>
    <t>支払証貼付（原本自己保管）</t>
    <rPh sb="0" eb="3">
      <t>シハライショウ</t>
    </rPh>
    <rPh sb="3" eb="5">
      <t>ハリツ</t>
    </rPh>
    <rPh sb="6" eb="8">
      <t>ゲンポン</t>
    </rPh>
    <rPh sb="8" eb="12">
      <t>ジコホカン</t>
    </rPh>
    <phoneticPr fontId="2"/>
  </si>
  <si>
    <t>道場長　県連会員証</t>
    <rPh sb="0" eb="3">
      <t>ドウジョウチョウ</t>
    </rPh>
    <rPh sb="4" eb="9">
      <t>ケンレンカイインショウ</t>
    </rPh>
    <phoneticPr fontId="2"/>
  </si>
  <si>
    <t>道場長　全空連会員証</t>
    <rPh sb="0" eb="3">
      <t>ドウジョウチョウ</t>
    </rPh>
    <rPh sb="4" eb="7">
      <t>ゼンクウレン</t>
    </rPh>
    <rPh sb="7" eb="10">
      <t>カイインショウ</t>
    </rPh>
    <phoneticPr fontId="2"/>
  </si>
  <si>
    <t>項目</t>
    <rPh sb="0" eb="2">
      <t>コウモク</t>
    </rPh>
    <phoneticPr fontId="2"/>
  </si>
  <si>
    <t>名前</t>
    <rPh sb="0" eb="2">
      <t>ナマエ</t>
    </rPh>
    <phoneticPr fontId="2"/>
  </si>
  <si>
    <t>組手資格</t>
    <rPh sb="0" eb="4">
      <t>クミテシカク</t>
    </rPh>
    <phoneticPr fontId="2"/>
  </si>
  <si>
    <t>形資格</t>
    <rPh sb="0" eb="3">
      <t>カタシカク</t>
    </rPh>
    <phoneticPr fontId="2"/>
  </si>
  <si>
    <t>経験</t>
    <rPh sb="0" eb="2">
      <t>ケイケン</t>
    </rPh>
    <phoneticPr fontId="2"/>
  </si>
  <si>
    <t>▼選択▼</t>
  </si>
  <si>
    <t>くま　もん太郎</t>
    <rPh sb="5" eb="7">
      <t>タロウ</t>
    </rPh>
    <phoneticPr fontId="2"/>
  </si>
  <si>
    <t>担当</t>
    <rPh sb="0" eb="2">
      <t>タントウ</t>
    </rPh>
    <phoneticPr fontId="2"/>
  </si>
  <si>
    <t>番号</t>
    <rPh sb="0" eb="2">
      <t>バンゴウ</t>
    </rPh>
    <phoneticPr fontId="2"/>
  </si>
  <si>
    <t>所属</t>
    <rPh sb="0" eb="2">
      <t>ショゾク</t>
    </rPh>
    <phoneticPr fontId="2"/>
  </si>
  <si>
    <t>ふりがな</t>
    <phoneticPr fontId="2"/>
  </si>
  <si>
    <t>団体組手</t>
    <rPh sb="0" eb="4">
      <t>ダンタイクミテ</t>
    </rPh>
    <phoneticPr fontId="2"/>
  </si>
  <si>
    <t>旧会員証の方→新会員番号</t>
    <rPh sb="0" eb="4">
      <t>キュウカイインショウ</t>
    </rPh>
    <rPh sb="5" eb="6">
      <t>カタ</t>
    </rPh>
    <rPh sb="7" eb="12">
      <t>シンカイインバンゴウ</t>
    </rPh>
    <phoneticPr fontId="2"/>
  </si>
  <si>
    <t>（　　　　　　　　　　）</t>
    <phoneticPr fontId="2"/>
  </si>
  <si>
    <t>行事ごとに担当が異なりますので、必ず貼付けを</t>
    <rPh sb="0" eb="2">
      <t>ギョウジ</t>
    </rPh>
    <rPh sb="5" eb="7">
      <t>タントウ</t>
    </rPh>
    <rPh sb="8" eb="9">
      <t>コト</t>
    </rPh>
    <rPh sb="16" eb="17">
      <t>カナラ</t>
    </rPh>
    <rPh sb="18" eb="20">
      <t>ハリツ</t>
    </rPh>
    <phoneticPr fontId="2"/>
  </si>
  <si>
    <t>お願いします。</t>
    <rPh sb="1" eb="2">
      <t>ネガ</t>
    </rPh>
    <phoneticPr fontId="2"/>
  </si>
  <si>
    <t>【過払い】請求書</t>
    <rPh sb="1" eb="3">
      <t>カバラ</t>
    </rPh>
    <rPh sb="5" eb="8">
      <t>セイキュウショ</t>
    </rPh>
    <phoneticPr fontId="2"/>
  </si>
  <si>
    <t>道場名</t>
    <rPh sb="0" eb="2">
      <t>ドウジョウ</t>
    </rPh>
    <rPh sb="2" eb="3">
      <t>メイ</t>
    </rPh>
    <phoneticPr fontId="2"/>
  </si>
  <si>
    <t>送金月日</t>
    <rPh sb="0" eb="2">
      <t>ソウキン</t>
    </rPh>
    <rPh sb="2" eb="4">
      <t>ガッピ</t>
    </rPh>
    <phoneticPr fontId="2"/>
  </si>
  <si>
    <t>令和　年　月　日</t>
    <rPh sb="0" eb="2">
      <t>レイワ</t>
    </rPh>
    <rPh sb="3" eb="4">
      <t>ネン</t>
    </rPh>
    <rPh sb="5" eb="6">
      <t>ガツ</t>
    </rPh>
    <rPh sb="7" eb="8">
      <t>ニチ</t>
    </rPh>
    <phoneticPr fontId="2"/>
  </si>
  <si>
    <t>過払金額</t>
    <rPh sb="0" eb="1">
      <t>カ</t>
    </rPh>
    <rPh sb="1" eb="2">
      <t>ハラ</t>
    </rPh>
    <rPh sb="2" eb="4">
      <t>キンガク</t>
    </rPh>
    <phoneticPr fontId="2"/>
  </si>
  <si>
    <t>送金金額</t>
    <rPh sb="0" eb="2">
      <t>ソウキン</t>
    </rPh>
    <rPh sb="2" eb="4">
      <t>キンガク</t>
    </rPh>
    <phoneticPr fontId="2"/>
  </si>
  <si>
    <t>送金者名</t>
    <rPh sb="0" eb="2">
      <t>ソウキン</t>
    </rPh>
    <rPh sb="2" eb="3">
      <t>シャ</t>
    </rPh>
    <rPh sb="3" eb="4">
      <t>メイ</t>
    </rPh>
    <phoneticPr fontId="2"/>
  </si>
  <si>
    <t>くまモン</t>
    <phoneticPr fontId="2"/>
  </si>
  <si>
    <t>熊バンク</t>
    <rPh sb="0" eb="1">
      <t>クマ</t>
    </rPh>
    <phoneticPr fontId="2"/>
  </si>
  <si>
    <t>支店</t>
    <rPh sb="0" eb="2">
      <t>シテン</t>
    </rPh>
    <phoneticPr fontId="2"/>
  </si>
  <si>
    <t>トマト支店</t>
    <rPh sb="3" eb="5">
      <t>シテン</t>
    </rPh>
    <phoneticPr fontId="2"/>
  </si>
  <si>
    <t>返金金額</t>
    <rPh sb="0" eb="2">
      <t>ヘンキン</t>
    </rPh>
    <rPh sb="2" eb="4">
      <t>キンガク</t>
    </rPh>
    <phoneticPr fontId="2"/>
  </si>
  <si>
    <t>返金口座</t>
    <rPh sb="0" eb="2">
      <t>ヘンキン</t>
    </rPh>
    <rPh sb="2" eb="4">
      <t>コウザ</t>
    </rPh>
    <phoneticPr fontId="2"/>
  </si>
  <si>
    <t>クマモン</t>
    <phoneticPr fontId="2"/>
  </si>
  <si>
    <t>手数料</t>
    <rPh sb="0" eb="3">
      <t>テスウリョウ</t>
    </rPh>
    <phoneticPr fontId="2"/>
  </si>
  <si>
    <t>説明文</t>
    <rPh sb="0" eb="2">
      <t>セツメイ</t>
    </rPh>
    <rPh sb="2" eb="3">
      <t>ブン</t>
    </rPh>
    <phoneticPr fontId="2"/>
  </si>
  <si>
    <t>理由・時系列を明確に！</t>
    <rPh sb="0" eb="2">
      <t>リユウ</t>
    </rPh>
    <rPh sb="3" eb="6">
      <t>ジケイレツ</t>
    </rPh>
    <rPh sb="7" eb="9">
      <t>メイカク</t>
    </rPh>
    <phoneticPr fontId="2"/>
  </si>
  <si>
    <t>部会ごとの管理を行いますので、まとめて支払うと</t>
    <rPh sb="0" eb="2">
      <t>ブカイ</t>
    </rPh>
    <rPh sb="5" eb="7">
      <t>カンリ</t>
    </rPh>
    <rPh sb="8" eb="9">
      <t>オコナ</t>
    </rPh>
    <rPh sb="19" eb="21">
      <t>シハラ</t>
    </rPh>
    <phoneticPr fontId="2"/>
  </si>
  <si>
    <t>管理が難しくなりますのでご協力ください。</t>
    <rPh sb="0" eb="2">
      <t>カンリ</t>
    </rPh>
    <rPh sb="3" eb="4">
      <t>ムズカ</t>
    </rPh>
    <rPh sb="13" eb="15">
      <t>キョウリョク</t>
    </rPh>
    <phoneticPr fontId="2"/>
  </si>
  <si>
    <t>※申し込みは県連HPより、必ず当該大会コーナーの投稿フォームから投稿すること</t>
    <rPh sb="1" eb="2">
      <t>モウ</t>
    </rPh>
    <rPh sb="3" eb="4">
      <t>コ</t>
    </rPh>
    <rPh sb="6" eb="8">
      <t>ケンレン</t>
    </rPh>
    <rPh sb="13" eb="14">
      <t>カナラ</t>
    </rPh>
    <rPh sb="15" eb="17">
      <t>トウガイ</t>
    </rPh>
    <rPh sb="17" eb="19">
      <t>タイカイ</t>
    </rPh>
    <rPh sb="24" eb="26">
      <t>トウコウ</t>
    </rPh>
    <rPh sb="32" eb="34">
      <t>トウコウ</t>
    </rPh>
    <phoneticPr fontId="2"/>
  </si>
  <si>
    <t>責任者住所</t>
    <rPh sb="0" eb="5">
      <t>セキニンシャジュウショ</t>
    </rPh>
    <phoneticPr fontId="2"/>
  </si>
  <si>
    <t>通信欄</t>
    <rPh sb="0" eb="3">
      <t>ツウシンラン</t>
    </rPh>
    <phoneticPr fontId="2"/>
  </si>
  <si>
    <t>ゆうちょ銀行　01930-8-16833</t>
    <rPh sb="4" eb="6">
      <t>ギンコウ</t>
    </rPh>
    <phoneticPr fontId="2"/>
  </si>
  <si>
    <t>振込先</t>
    <rPh sb="0" eb="3">
      <t>フリコミサキ</t>
    </rPh>
    <phoneticPr fontId="2"/>
  </si>
  <si>
    <t>注意事項をまとめていますので、必ずお読みください。</t>
    <rPh sb="0" eb="4">
      <t>チュウイジコウ</t>
    </rPh>
    <rPh sb="15" eb="16">
      <t>カナラ</t>
    </rPh>
    <rPh sb="18" eb="19">
      <t>ヨ</t>
    </rPh>
    <phoneticPr fontId="2"/>
  </si>
  <si>
    <r>
      <t>各行事で担当者が異なります。</t>
    </r>
    <r>
      <rPr>
        <sz val="12"/>
        <color rgb="FFFF0000"/>
        <rFont val="HG丸ｺﾞｼｯｸM-PRO"/>
        <family val="3"/>
        <charset val="128"/>
      </rPr>
      <t>他行事で提出済みでも、必ず貼り付けてください</t>
    </r>
    <r>
      <rPr>
        <sz val="12"/>
        <rFont val="HG丸ｺﾞｼｯｸM-PRO"/>
        <family val="3"/>
        <charset val="128"/>
      </rPr>
      <t>。</t>
    </r>
    <r>
      <rPr>
        <sz val="12"/>
        <color rgb="FFFF0000"/>
        <rFont val="HG丸ｺﾞｼｯｸM-PRO"/>
        <family val="3"/>
        <charset val="128"/>
      </rPr>
      <t>貼付けがない場合は申し込みを受け付けません</t>
    </r>
    <r>
      <rPr>
        <sz val="12"/>
        <rFont val="HG丸ｺﾞｼｯｸM-PRO"/>
        <family val="3"/>
        <charset val="128"/>
      </rPr>
      <t>。
県連登録学校の場合、会員証提示の必要はありません。
県連会員証について、県連HPで表示はできますがダウンロードはできません。表示画面をスクリーンショットするかスマホで撮影するなどして貼り付けてください。
全空連会員証について、全空連HPよりPDF形式でダウンロードできます。JPEGに変換するもしくはスマホで画面を撮影するなどして貼り付けてください。</t>
    </r>
    <rPh sb="0" eb="3">
      <t>カクギョウジ</t>
    </rPh>
    <rPh sb="4" eb="7">
      <t>タントウシャ</t>
    </rPh>
    <rPh sb="8" eb="9">
      <t>コト</t>
    </rPh>
    <rPh sb="14" eb="17">
      <t>タギョウジ</t>
    </rPh>
    <rPh sb="18" eb="21">
      <t>テイシュツズ</t>
    </rPh>
    <rPh sb="25" eb="26">
      <t>カナラ</t>
    </rPh>
    <rPh sb="27" eb="28">
      <t>ハ</t>
    </rPh>
    <rPh sb="29" eb="30">
      <t>ツ</t>
    </rPh>
    <rPh sb="37" eb="39">
      <t>ハリツ</t>
    </rPh>
    <rPh sb="43" eb="45">
      <t>バアイ</t>
    </rPh>
    <rPh sb="46" eb="47">
      <t>モウ</t>
    </rPh>
    <rPh sb="48" eb="49">
      <t>コ</t>
    </rPh>
    <rPh sb="51" eb="52">
      <t>ウ</t>
    </rPh>
    <rPh sb="53" eb="54">
      <t>ツ</t>
    </rPh>
    <rPh sb="60" eb="62">
      <t>ケンレン</t>
    </rPh>
    <rPh sb="62" eb="66">
      <t>トウロクガッコウ</t>
    </rPh>
    <rPh sb="67" eb="69">
      <t>バアイ</t>
    </rPh>
    <rPh sb="70" eb="73">
      <t>カイインショウ</t>
    </rPh>
    <rPh sb="73" eb="75">
      <t>テイジ</t>
    </rPh>
    <rPh sb="76" eb="78">
      <t>ヒツヨウ</t>
    </rPh>
    <rPh sb="86" eb="91">
      <t>ケンレンカイインショウ</t>
    </rPh>
    <rPh sb="96" eb="98">
      <t>ケンレン</t>
    </rPh>
    <rPh sb="101" eb="103">
      <t>ヒョウジ</t>
    </rPh>
    <rPh sb="122" eb="126">
      <t>ヒョウジガメン</t>
    </rPh>
    <rPh sb="162" eb="165">
      <t>ゼンクウレン</t>
    </rPh>
    <rPh sb="165" eb="168">
      <t>カイインショウ</t>
    </rPh>
    <rPh sb="173" eb="176">
      <t>ゼンクウレン</t>
    </rPh>
    <rPh sb="183" eb="185">
      <t>ケイシキ</t>
    </rPh>
    <rPh sb="202" eb="204">
      <t>ヘンカン</t>
    </rPh>
    <rPh sb="214" eb="216">
      <t>ガメン</t>
    </rPh>
    <rPh sb="217" eb="219">
      <t>サツエイ</t>
    </rPh>
    <rPh sb="225" eb="226">
      <t>ハ</t>
    </rPh>
    <rPh sb="227" eb="228">
      <t>ツ</t>
    </rPh>
    <phoneticPr fontId="2"/>
  </si>
  <si>
    <t>最後に申請書の原本控え（支払い証含む）は必ず保管をお願い致します。
申請不備などで証明の為、再提出してもらう場合がありますのでご注意をお願い致します。
証明が出来ない場合は再度申し込みとなります。</t>
    <rPh sb="0" eb="2">
      <t>サイゴ</t>
    </rPh>
    <rPh sb="3" eb="6">
      <t>シンセイショ</t>
    </rPh>
    <rPh sb="7" eb="9">
      <t>ゲンポン</t>
    </rPh>
    <rPh sb="9" eb="10">
      <t>ヒカ</t>
    </rPh>
    <rPh sb="12" eb="14">
      <t>シハラ</t>
    </rPh>
    <rPh sb="15" eb="16">
      <t>ショウ</t>
    </rPh>
    <rPh sb="16" eb="17">
      <t>フク</t>
    </rPh>
    <rPh sb="20" eb="21">
      <t>カナラ</t>
    </rPh>
    <rPh sb="22" eb="24">
      <t>ホカン</t>
    </rPh>
    <rPh sb="26" eb="27">
      <t>ネガ</t>
    </rPh>
    <rPh sb="28" eb="29">
      <t>イタ</t>
    </rPh>
    <phoneticPr fontId="2"/>
  </si>
  <si>
    <t>自動で振り分けています。エントリー表がおかしい場合は、申込書に不備がないかご確認ください。</t>
    <rPh sb="0" eb="2">
      <t>ジドウ</t>
    </rPh>
    <rPh sb="3" eb="4">
      <t>フ</t>
    </rPh>
    <rPh sb="5" eb="6">
      <t>ワ</t>
    </rPh>
    <rPh sb="17" eb="18">
      <t>ヒョウ</t>
    </rPh>
    <rPh sb="23" eb="25">
      <t>バアイ</t>
    </rPh>
    <rPh sb="27" eb="29">
      <t>モウシコミ</t>
    </rPh>
    <rPh sb="29" eb="30">
      <t>ショ</t>
    </rPh>
    <rPh sb="31" eb="33">
      <t>フビ</t>
    </rPh>
    <rPh sb="38" eb="40">
      <t>カクニン</t>
    </rPh>
    <phoneticPr fontId="2"/>
  </si>
  <si>
    <r>
      <t>熊本県空手道連盟のHPより、</t>
    </r>
    <r>
      <rPr>
        <sz val="12"/>
        <color rgb="FFFF0000"/>
        <rFont val="HG丸ｺﾞｼｯｸM-PRO"/>
        <family val="3"/>
        <charset val="128"/>
      </rPr>
      <t>当該大会コーナーの投稿フォームからご投稿ください</t>
    </r>
    <r>
      <rPr>
        <sz val="12"/>
        <rFont val="HG丸ｺﾞｼｯｸM-PRO"/>
        <family val="3"/>
        <charset val="128"/>
      </rPr>
      <t xml:space="preserve">。
他行事の投稿フォームから投稿すると、担当者に届きません。
投稿後、システムからの自動返信で「ファイル送信が正常に行われました。」のメールが来ますが、システムが正常に動いたことを示しているだけであり、担当者に届いていることを意味しているわけではないのでご注意下さい。
</t>
    </r>
    <r>
      <rPr>
        <sz val="12"/>
        <color rgb="FFFF0000"/>
        <rFont val="HG丸ｺﾞｼｯｸM-PRO"/>
        <family val="3"/>
        <charset val="128"/>
      </rPr>
      <t>システムからの自動返信が無い場合は、そもそも投稿自体出来ていない、または自分のメールアドレスが間違っている</t>
    </r>
    <r>
      <rPr>
        <sz val="12"/>
        <color theme="1"/>
        <rFont val="HG丸ｺﾞｼｯｸM-PRO"/>
        <family val="3"/>
        <charset val="128"/>
      </rPr>
      <t>ので再度投稿</t>
    </r>
    <r>
      <rPr>
        <sz val="12"/>
        <rFont val="HG丸ｺﾞｼｯｸM-PRO"/>
        <family val="3"/>
        <charset val="128"/>
      </rPr>
      <t>してください。
各行事の担当者が全員すぐに返信できるとは限りません。できる限り早急に対応いたしますが、1～２日程度は返信を待ってください。
申込みは余裕をもってお願いいたします。</t>
    </r>
    <rPh sb="0" eb="8">
      <t>クマモトケンカラテドウレンメイ</t>
    </rPh>
    <rPh sb="16" eb="18">
      <t>タイカイ</t>
    </rPh>
    <rPh sb="23" eb="25">
      <t>トウコウ</t>
    </rPh>
    <rPh sb="32" eb="34">
      <t>トウコウ</t>
    </rPh>
    <rPh sb="40" eb="41">
      <t>タ</t>
    </rPh>
    <rPh sb="41" eb="43">
      <t>ギョウジ</t>
    </rPh>
    <rPh sb="44" eb="46">
      <t>トウコウ</t>
    </rPh>
    <rPh sb="52" eb="54">
      <t>トウコウ</t>
    </rPh>
    <rPh sb="58" eb="61">
      <t>タントウシャ</t>
    </rPh>
    <rPh sb="62" eb="63">
      <t>トド</t>
    </rPh>
    <rPh sb="69" eb="72">
      <t>トウコウゴ</t>
    </rPh>
    <rPh sb="80" eb="84">
      <t>ジドウヘンシン</t>
    </rPh>
    <rPh sb="90" eb="92">
      <t>ソウシン</t>
    </rPh>
    <rPh sb="93" eb="95">
      <t>セイジョウ</t>
    </rPh>
    <rPh sb="96" eb="97">
      <t>オコナ</t>
    </rPh>
    <rPh sb="109" eb="110">
      <t>キ</t>
    </rPh>
    <rPh sb="119" eb="121">
      <t>セイジョウ</t>
    </rPh>
    <rPh sb="122" eb="123">
      <t>ウゴ</t>
    </rPh>
    <rPh sb="128" eb="129">
      <t>シメ</t>
    </rPh>
    <rPh sb="139" eb="142">
      <t>タントウシャ</t>
    </rPh>
    <rPh sb="143" eb="144">
      <t>トド</t>
    </rPh>
    <rPh sb="151" eb="153">
      <t>イミ</t>
    </rPh>
    <rPh sb="166" eb="169">
      <t>チュウイクダ</t>
    </rPh>
    <rPh sb="180" eb="184">
      <t>ジドウヘンシン</t>
    </rPh>
    <rPh sb="187" eb="189">
      <t>バアイ</t>
    </rPh>
    <rPh sb="209" eb="211">
      <t>ジブン</t>
    </rPh>
    <rPh sb="220" eb="222">
      <t>マチガ</t>
    </rPh>
    <rPh sb="240" eb="243">
      <t>カクギョウジ</t>
    </rPh>
    <rPh sb="244" eb="247">
      <t>タントウシャ</t>
    </rPh>
    <rPh sb="248" eb="250">
      <t>ゼンイン</t>
    </rPh>
    <rPh sb="253" eb="255">
      <t>ヘンシン</t>
    </rPh>
    <rPh sb="260" eb="261">
      <t>カギ</t>
    </rPh>
    <rPh sb="269" eb="270">
      <t>カギ</t>
    </rPh>
    <rPh sb="271" eb="273">
      <t>ソウキュウ</t>
    </rPh>
    <rPh sb="274" eb="276">
      <t>タイオウ</t>
    </rPh>
    <rPh sb="286" eb="287">
      <t>ニチ</t>
    </rPh>
    <rPh sb="287" eb="289">
      <t>テイド</t>
    </rPh>
    <rPh sb="290" eb="292">
      <t>ヘンシン</t>
    </rPh>
    <rPh sb="293" eb="294">
      <t>マ</t>
    </rPh>
    <rPh sb="302" eb="304">
      <t>モウシコミ</t>
    </rPh>
    <rPh sb="306" eb="308">
      <t>ヨユウ</t>
    </rPh>
    <rPh sb="313" eb="314">
      <t>ネガ</t>
    </rPh>
    <phoneticPr fontId="2"/>
  </si>
  <si>
    <t>団体・学校名
（略称8字以内）</t>
    <rPh sb="0" eb="2">
      <t>ダンタイ</t>
    </rPh>
    <rPh sb="3" eb="5">
      <t>ガッコウ</t>
    </rPh>
    <rPh sb="5" eb="6">
      <t>メイ</t>
    </rPh>
    <rPh sb="8" eb="10">
      <t>リャクショウ</t>
    </rPh>
    <rPh sb="11" eb="14">
      <t>ジイナイ</t>
    </rPh>
    <phoneticPr fontId="2"/>
  </si>
  <si>
    <t>団体・学校名（正式名）</t>
    <rPh sb="0" eb="2">
      <t>ダンタイ</t>
    </rPh>
    <rPh sb="3" eb="5">
      <t>ガッコウ</t>
    </rPh>
    <rPh sb="5" eb="6">
      <t>メイ</t>
    </rPh>
    <rPh sb="7" eb="10">
      <t>セイシキメイ</t>
    </rPh>
    <phoneticPr fontId="2"/>
  </si>
  <si>
    <t>くま塾熊本</t>
    <rPh sb="2" eb="3">
      <t>ジュク</t>
    </rPh>
    <rPh sb="3" eb="5">
      <t>クマモト</t>
    </rPh>
    <phoneticPr fontId="2"/>
  </si>
  <si>
    <t>例</t>
    <rPh sb="0" eb="1">
      <t>レイ</t>
    </rPh>
    <phoneticPr fontId="2"/>
  </si>
  <si>
    <t>くま　もんたろう</t>
    <phoneticPr fontId="2"/>
  </si>
  <si>
    <t>組手</t>
    <rPh sb="0" eb="2">
      <t>クミテ</t>
    </rPh>
    <phoneticPr fontId="6"/>
  </si>
  <si>
    <t>個人形　１・２年生男子</t>
    <rPh sb="0" eb="3">
      <t>コジンカタ</t>
    </rPh>
    <rPh sb="7" eb="9">
      <t>ネンセイ</t>
    </rPh>
    <rPh sb="9" eb="11">
      <t>ダンシ</t>
    </rPh>
    <phoneticPr fontId="2"/>
  </si>
  <si>
    <t>個人形　１・２年生女子</t>
    <rPh sb="0" eb="3">
      <t>コジンカタ</t>
    </rPh>
    <rPh sb="7" eb="9">
      <t>ネンセイ</t>
    </rPh>
    <rPh sb="9" eb="11">
      <t>ジョシ</t>
    </rPh>
    <phoneticPr fontId="2"/>
  </si>
  <si>
    <t>個人形　３・４年生男子</t>
    <rPh sb="0" eb="2">
      <t>コジン</t>
    </rPh>
    <rPh sb="2" eb="3">
      <t>カタ</t>
    </rPh>
    <rPh sb="7" eb="8">
      <t>ネン</t>
    </rPh>
    <rPh sb="8" eb="9">
      <t>セイ</t>
    </rPh>
    <rPh sb="9" eb="11">
      <t>ダンシ</t>
    </rPh>
    <phoneticPr fontId="2"/>
  </si>
  <si>
    <t>個人組手　３・４年生女子</t>
    <rPh sb="0" eb="2">
      <t>コジン</t>
    </rPh>
    <rPh sb="2" eb="4">
      <t>クミテ</t>
    </rPh>
    <rPh sb="8" eb="9">
      <t>ネン</t>
    </rPh>
    <rPh sb="9" eb="10">
      <t>セイ</t>
    </rPh>
    <rPh sb="10" eb="12">
      <t>ジョシ</t>
    </rPh>
    <phoneticPr fontId="2"/>
  </si>
  <si>
    <t>個人形　３・４年生女子</t>
    <rPh sb="0" eb="2">
      <t>コジン</t>
    </rPh>
    <rPh sb="2" eb="3">
      <t>カタ</t>
    </rPh>
    <rPh sb="7" eb="8">
      <t>ネン</t>
    </rPh>
    <rPh sb="8" eb="9">
      <t>セイ</t>
    </rPh>
    <rPh sb="9" eb="11">
      <t>ジョシ</t>
    </rPh>
    <phoneticPr fontId="2"/>
  </si>
  <si>
    <t>個人形　５・６年生男子</t>
    <rPh sb="0" eb="2">
      <t>コジン</t>
    </rPh>
    <rPh sb="2" eb="3">
      <t>カタ</t>
    </rPh>
    <rPh sb="7" eb="8">
      <t>ネン</t>
    </rPh>
    <rPh sb="8" eb="9">
      <t>セイ</t>
    </rPh>
    <rPh sb="9" eb="11">
      <t>ダンシ</t>
    </rPh>
    <phoneticPr fontId="2"/>
  </si>
  <si>
    <t>個人形　５・６年生女子</t>
    <rPh sb="0" eb="2">
      <t>コジン</t>
    </rPh>
    <rPh sb="2" eb="3">
      <t>カタ</t>
    </rPh>
    <rPh sb="7" eb="8">
      <t>ネン</t>
    </rPh>
    <rPh sb="8" eb="9">
      <t>セイ</t>
    </rPh>
    <rPh sb="9" eb="11">
      <t>ジョシ</t>
    </rPh>
    <phoneticPr fontId="2"/>
  </si>
  <si>
    <t>個人組手　１・２年生男子</t>
    <rPh sb="0" eb="2">
      <t>コジン</t>
    </rPh>
    <rPh sb="2" eb="4">
      <t>クミテ</t>
    </rPh>
    <rPh sb="8" eb="10">
      <t>ネンセイ</t>
    </rPh>
    <rPh sb="10" eb="12">
      <t>ダンシ</t>
    </rPh>
    <phoneticPr fontId="2"/>
  </si>
  <si>
    <t>個人組手　３・４年生男子</t>
    <rPh sb="0" eb="2">
      <t>コジン</t>
    </rPh>
    <rPh sb="2" eb="4">
      <t>クミテ</t>
    </rPh>
    <rPh sb="8" eb="9">
      <t>ネン</t>
    </rPh>
    <rPh sb="9" eb="10">
      <t>セイ</t>
    </rPh>
    <rPh sb="10" eb="12">
      <t>ダンシ</t>
    </rPh>
    <phoneticPr fontId="2"/>
  </si>
  <si>
    <t>個人組手　５・６年生男子</t>
    <rPh sb="0" eb="2">
      <t>コジン</t>
    </rPh>
    <rPh sb="2" eb="4">
      <t>クミテ</t>
    </rPh>
    <rPh sb="8" eb="9">
      <t>ネン</t>
    </rPh>
    <rPh sb="9" eb="10">
      <t>セイ</t>
    </rPh>
    <rPh sb="10" eb="12">
      <t>ダンシ</t>
    </rPh>
    <phoneticPr fontId="2"/>
  </si>
  <si>
    <t>個人組手　１・２年生女子</t>
    <rPh sb="0" eb="2">
      <t>コジン</t>
    </rPh>
    <rPh sb="2" eb="4">
      <t>クミテ</t>
    </rPh>
    <rPh sb="8" eb="10">
      <t>ネンセイ</t>
    </rPh>
    <rPh sb="10" eb="12">
      <t>ジョシ</t>
    </rPh>
    <phoneticPr fontId="2"/>
  </si>
  <si>
    <t>個人組手　５・６年生女子</t>
    <rPh sb="0" eb="2">
      <t>コジン</t>
    </rPh>
    <rPh sb="2" eb="4">
      <t>クミテ</t>
    </rPh>
    <rPh sb="8" eb="9">
      <t>ネン</t>
    </rPh>
    <rPh sb="9" eb="10">
      <t>セイ</t>
    </rPh>
    <rPh sb="10" eb="12">
      <t>ジョシ</t>
    </rPh>
    <phoneticPr fontId="2"/>
  </si>
  <si>
    <t>郡市連</t>
    <rPh sb="0" eb="3">
      <t>グンシレン</t>
    </rPh>
    <phoneticPr fontId="2"/>
  </si>
  <si>
    <t>個人１・２年生男子</t>
    <rPh sb="0" eb="2">
      <t>コジン</t>
    </rPh>
    <rPh sb="5" eb="6">
      <t>ネン</t>
    </rPh>
    <rPh sb="6" eb="7">
      <t>セイ</t>
    </rPh>
    <rPh sb="7" eb="9">
      <t>ダンシ</t>
    </rPh>
    <phoneticPr fontId="2"/>
  </si>
  <si>
    <t>個人３・４年生男子</t>
    <rPh sb="0" eb="2">
      <t>コジン</t>
    </rPh>
    <rPh sb="5" eb="7">
      <t>ネンセイ</t>
    </rPh>
    <rPh sb="7" eb="9">
      <t>ダンシ</t>
    </rPh>
    <phoneticPr fontId="2"/>
  </si>
  <si>
    <t>個人５・６年生男子</t>
    <rPh sb="0" eb="2">
      <t>コジン</t>
    </rPh>
    <rPh sb="5" eb="9">
      <t>ネンセイダンシ</t>
    </rPh>
    <phoneticPr fontId="2"/>
  </si>
  <si>
    <t>個人１・２年生女子</t>
    <rPh sb="0" eb="2">
      <t>コジン</t>
    </rPh>
    <rPh sb="5" eb="7">
      <t>ネンセイ</t>
    </rPh>
    <rPh sb="7" eb="9">
      <t>ジョシ</t>
    </rPh>
    <phoneticPr fontId="2"/>
  </si>
  <si>
    <t>個人３・４年生女子</t>
    <rPh sb="0" eb="2">
      <t>コジン</t>
    </rPh>
    <rPh sb="5" eb="7">
      <t>ネンセイ</t>
    </rPh>
    <rPh sb="7" eb="9">
      <t>ジョシ</t>
    </rPh>
    <phoneticPr fontId="2"/>
  </si>
  <si>
    <t>個人５・６年生女子</t>
    <rPh sb="0" eb="2">
      <t>コジン</t>
    </rPh>
    <rPh sb="5" eb="7">
      <t>ネンセイ</t>
    </rPh>
    <rPh sb="7" eb="9">
      <t>ジョシ</t>
    </rPh>
    <phoneticPr fontId="2"/>
  </si>
  <si>
    <t>団体１・２年生A</t>
    <rPh sb="0" eb="2">
      <t>ダンタイ</t>
    </rPh>
    <rPh sb="5" eb="7">
      <t>ネンセイ</t>
    </rPh>
    <phoneticPr fontId="2"/>
  </si>
  <si>
    <t>団体１・２年生B</t>
    <rPh sb="0" eb="2">
      <t>ダンタイ</t>
    </rPh>
    <rPh sb="5" eb="7">
      <t>ネンセイ</t>
    </rPh>
    <phoneticPr fontId="2"/>
  </si>
  <si>
    <t>団体３・４年生A</t>
    <rPh sb="0" eb="2">
      <t>ダンタイ</t>
    </rPh>
    <rPh sb="5" eb="7">
      <t>ネンセイ</t>
    </rPh>
    <phoneticPr fontId="2"/>
  </si>
  <si>
    <t>団体３・４年生B</t>
    <rPh sb="0" eb="2">
      <t>ダンタイ</t>
    </rPh>
    <rPh sb="5" eb="7">
      <t>ネンセイ</t>
    </rPh>
    <phoneticPr fontId="2"/>
  </si>
  <si>
    <t>団体５・６年生男子B</t>
    <rPh sb="0" eb="2">
      <t>ダンタイ</t>
    </rPh>
    <rPh sb="5" eb="7">
      <t>ネンセイ</t>
    </rPh>
    <rPh sb="7" eb="9">
      <t>ダンシ</t>
    </rPh>
    <phoneticPr fontId="2"/>
  </si>
  <si>
    <t>団体５・６年生男子A</t>
    <rPh sb="0" eb="2">
      <t>ダンタイ</t>
    </rPh>
    <rPh sb="5" eb="7">
      <t>ネンセイ</t>
    </rPh>
    <rPh sb="7" eb="9">
      <t>ダンシ</t>
    </rPh>
    <phoneticPr fontId="2"/>
  </si>
  <si>
    <t>団体５・６年生女子B</t>
    <rPh sb="0" eb="2">
      <t>ダンタイ</t>
    </rPh>
    <rPh sb="5" eb="7">
      <t>ネンセイ</t>
    </rPh>
    <rPh sb="7" eb="9">
      <t>ジョシ</t>
    </rPh>
    <phoneticPr fontId="2"/>
  </si>
  <si>
    <t>団体５・６年生女子A</t>
    <rPh sb="0" eb="2">
      <t>ダンタイ</t>
    </rPh>
    <rPh sb="5" eb="7">
      <t>ネンセイ</t>
    </rPh>
    <rPh sb="7" eb="9">
      <t>ジョシ</t>
    </rPh>
    <phoneticPr fontId="2"/>
  </si>
  <si>
    <t>組手</t>
    <rPh sb="0" eb="2">
      <t>クミテ</t>
    </rPh>
    <phoneticPr fontId="2"/>
  </si>
  <si>
    <t>団体１・２年生男子A</t>
    <rPh sb="0" eb="2">
      <t>ダンタイ</t>
    </rPh>
    <rPh sb="5" eb="7">
      <t>ネンセイ</t>
    </rPh>
    <rPh sb="7" eb="9">
      <t>ダンシ</t>
    </rPh>
    <phoneticPr fontId="2"/>
  </si>
  <si>
    <t>団体１・２年生男子B</t>
    <rPh sb="0" eb="2">
      <t>ダンタイ</t>
    </rPh>
    <rPh sb="5" eb="7">
      <t>ネンセイ</t>
    </rPh>
    <rPh sb="7" eb="9">
      <t>ダンシ</t>
    </rPh>
    <phoneticPr fontId="2"/>
  </si>
  <si>
    <t>個人１・２年生女子</t>
    <rPh sb="0" eb="2">
      <t>コジン</t>
    </rPh>
    <rPh sb="5" eb="6">
      <t>ネン</t>
    </rPh>
    <rPh sb="6" eb="7">
      <t>セイ</t>
    </rPh>
    <rPh sb="7" eb="9">
      <t>ジョシ</t>
    </rPh>
    <phoneticPr fontId="2"/>
  </si>
  <si>
    <t>個人３・４年生男子</t>
    <rPh sb="0" eb="2">
      <t>コジン</t>
    </rPh>
    <rPh sb="5" eb="6">
      <t>ネン</t>
    </rPh>
    <rPh sb="6" eb="7">
      <t>セイ</t>
    </rPh>
    <rPh sb="7" eb="9">
      <t>ダンシ</t>
    </rPh>
    <phoneticPr fontId="2"/>
  </si>
  <si>
    <t>個人３・４年生女子</t>
    <rPh sb="0" eb="2">
      <t>コジン</t>
    </rPh>
    <rPh sb="5" eb="6">
      <t>ネン</t>
    </rPh>
    <rPh sb="6" eb="7">
      <t>セイ</t>
    </rPh>
    <rPh sb="7" eb="9">
      <t>ジョシ</t>
    </rPh>
    <phoneticPr fontId="2"/>
  </si>
  <si>
    <t>個人５・６年生男子</t>
    <rPh sb="0" eb="2">
      <t>コジン</t>
    </rPh>
    <rPh sb="5" eb="6">
      <t>ネン</t>
    </rPh>
    <rPh sb="6" eb="7">
      <t>セイ</t>
    </rPh>
    <rPh sb="7" eb="9">
      <t>ダンシ</t>
    </rPh>
    <phoneticPr fontId="2"/>
  </si>
  <si>
    <t>個人５・６年生女子</t>
    <rPh sb="0" eb="2">
      <t>コジン</t>
    </rPh>
    <rPh sb="5" eb="6">
      <t>ネン</t>
    </rPh>
    <rPh sb="6" eb="7">
      <t>セイ</t>
    </rPh>
    <rPh sb="7" eb="9">
      <t>ジョシ</t>
    </rPh>
    <phoneticPr fontId="2"/>
  </si>
  <si>
    <t>団体１・２年生女子A</t>
    <rPh sb="0" eb="2">
      <t>ダンタイ</t>
    </rPh>
    <rPh sb="5" eb="7">
      <t>ネンセイ</t>
    </rPh>
    <rPh sb="7" eb="9">
      <t>ジョシ</t>
    </rPh>
    <phoneticPr fontId="2"/>
  </si>
  <si>
    <t>団体１・２年生女子B</t>
    <rPh sb="0" eb="2">
      <t>ダンタイ</t>
    </rPh>
    <rPh sb="5" eb="7">
      <t>ネンセイ</t>
    </rPh>
    <rPh sb="7" eb="9">
      <t>ジョシ</t>
    </rPh>
    <phoneticPr fontId="2"/>
  </si>
  <si>
    <t>団体３・４年生男子A</t>
    <rPh sb="0" eb="2">
      <t>ダンタイ</t>
    </rPh>
    <rPh sb="5" eb="7">
      <t>ネンセイ</t>
    </rPh>
    <rPh sb="7" eb="9">
      <t>ダンシ</t>
    </rPh>
    <phoneticPr fontId="2"/>
  </si>
  <si>
    <t>団体３・４年生男子B</t>
    <rPh sb="0" eb="2">
      <t>ダンタイ</t>
    </rPh>
    <rPh sb="5" eb="7">
      <t>ネンセイ</t>
    </rPh>
    <rPh sb="7" eb="9">
      <t>ダンシ</t>
    </rPh>
    <phoneticPr fontId="2"/>
  </si>
  <si>
    <t>団体３・４年生女子A</t>
    <rPh sb="0" eb="2">
      <t>ダンタイ</t>
    </rPh>
    <rPh sb="5" eb="7">
      <t>ネンセイ</t>
    </rPh>
    <rPh sb="7" eb="9">
      <t>ジョシ</t>
    </rPh>
    <phoneticPr fontId="2"/>
  </si>
  <si>
    <t>団体３・４年生女子B</t>
    <rPh sb="0" eb="2">
      <t>ダンタイ</t>
    </rPh>
    <rPh sb="5" eb="7">
      <t>ネンセイ</t>
    </rPh>
    <rPh sb="7" eb="9">
      <t>ジョシ</t>
    </rPh>
    <phoneticPr fontId="2"/>
  </si>
  <si>
    <t>個人組手</t>
    <rPh sb="0" eb="4">
      <t>コジンクミテ</t>
    </rPh>
    <phoneticPr fontId="2"/>
  </si>
  <si>
    <t>個人形</t>
    <rPh sb="0" eb="2">
      <t>コジン</t>
    </rPh>
    <rPh sb="2" eb="3">
      <t>カタ</t>
    </rPh>
    <phoneticPr fontId="2"/>
  </si>
  <si>
    <t>団体形</t>
    <rPh sb="0" eb="2">
      <t>ダンタイ</t>
    </rPh>
    <rPh sb="2" eb="3">
      <t>カタ</t>
    </rPh>
    <phoneticPr fontId="2"/>
  </si>
  <si>
    <t>参加料</t>
    <rPh sb="0" eb="3">
      <t>サンカリョウ</t>
    </rPh>
    <phoneticPr fontId="2"/>
  </si>
  <si>
    <t>合計</t>
    <rPh sb="0" eb="2">
      <t>ゴウケイ</t>
    </rPh>
    <phoneticPr fontId="2"/>
  </si>
  <si>
    <t>参加数</t>
    <rPh sb="0" eb="3">
      <t>サンカスウ</t>
    </rPh>
    <phoneticPr fontId="2"/>
  </si>
  <si>
    <t>種目</t>
    <rPh sb="0" eb="2">
      <t>シュモク</t>
    </rPh>
    <phoneticPr fontId="2"/>
  </si>
  <si>
    <t>小計</t>
    <rPh sb="0" eb="2">
      <t>ショウケイ</t>
    </rPh>
    <phoneticPr fontId="2"/>
  </si>
  <si>
    <t>責任者携帯電話番号</t>
    <rPh sb="0" eb="3">
      <t>セキニンシャ</t>
    </rPh>
    <rPh sb="3" eb="9">
      <t>ケイタイデンワバンゴウ</t>
    </rPh>
    <phoneticPr fontId="2"/>
  </si>
  <si>
    <t>支払証添付（原本自己保管）</t>
    <rPh sb="2" eb="3">
      <t>ショウ</t>
    </rPh>
    <phoneticPr fontId="2"/>
  </si>
  <si>
    <t>熊本県空手道連盟</t>
  </si>
  <si>
    <t>〒862-0950</t>
    <phoneticPr fontId="2"/>
  </si>
  <si>
    <t>熊本市水前寺5-23－2</t>
    <phoneticPr fontId="2"/>
  </si>
  <si>
    <t>096－387-0643（tel･fax）</t>
    <phoneticPr fontId="2"/>
  </si>
  <si>
    <t>ゆうちょ銀行</t>
    <rPh sb="4" eb="6">
      <t>ギンコウ</t>
    </rPh>
    <phoneticPr fontId="2"/>
  </si>
  <si>
    <t>01930-8-16833</t>
    <phoneticPr fontId="2"/>
  </si>
  <si>
    <t>返金機関</t>
    <rPh sb="0" eb="2">
      <t>ヘンキン</t>
    </rPh>
    <rPh sb="2" eb="4">
      <t>キカン</t>
    </rPh>
    <phoneticPr fontId="2"/>
  </si>
  <si>
    <t>口座名義</t>
    <rPh sb="0" eb="2">
      <t>コウザ</t>
    </rPh>
    <rPh sb="2" eb="4">
      <t>メイギ</t>
    </rPh>
    <phoneticPr fontId="2"/>
  </si>
  <si>
    <t>事務局長承認印</t>
    <rPh sb="0" eb="2">
      <t>ジム</t>
    </rPh>
    <rPh sb="2" eb="4">
      <t>キョクチョウ</t>
    </rPh>
    <rPh sb="4" eb="6">
      <t>ショウニン</t>
    </rPh>
    <rPh sb="6" eb="7">
      <t>イン</t>
    </rPh>
    <phoneticPr fontId="2"/>
  </si>
  <si>
    <t>印</t>
    <rPh sb="0" eb="1">
      <t>イン</t>
    </rPh>
    <phoneticPr fontId="2"/>
  </si>
  <si>
    <t>団体形　１・２年生　Aチーム</t>
    <rPh sb="0" eb="2">
      <t>ダンタイ</t>
    </rPh>
    <rPh sb="2" eb="3">
      <t>ガタ</t>
    </rPh>
    <rPh sb="7" eb="9">
      <t>ネンセイ</t>
    </rPh>
    <phoneticPr fontId="2"/>
  </si>
  <si>
    <t>団体形　１・２年生　Bチーム</t>
    <rPh sb="0" eb="2">
      <t>ダンタイ</t>
    </rPh>
    <rPh sb="2" eb="3">
      <t>ガタ</t>
    </rPh>
    <rPh sb="7" eb="9">
      <t>ネンセイ</t>
    </rPh>
    <phoneticPr fontId="2"/>
  </si>
  <si>
    <t>団体形　３・４年生　Aチーム</t>
    <rPh sb="0" eb="2">
      <t>ダンタイ</t>
    </rPh>
    <rPh sb="2" eb="3">
      <t>カタ</t>
    </rPh>
    <rPh sb="7" eb="8">
      <t>ネン</t>
    </rPh>
    <rPh sb="8" eb="9">
      <t>セイ</t>
    </rPh>
    <phoneticPr fontId="2"/>
  </si>
  <si>
    <t>団体形　３・４年生　Bチーム</t>
    <rPh sb="0" eb="2">
      <t>ダンタイ</t>
    </rPh>
    <rPh sb="2" eb="3">
      <t>カタ</t>
    </rPh>
    <rPh sb="7" eb="8">
      <t>ネン</t>
    </rPh>
    <rPh sb="8" eb="9">
      <t>セイ</t>
    </rPh>
    <phoneticPr fontId="2"/>
  </si>
  <si>
    <t>団体形　５・６年生男子　Aチーム</t>
    <rPh sb="0" eb="2">
      <t>ダンタイ</t>
    </rPh>
    <rPh sb="2" eb="3">
      <t>カタ</t>
    </rPh>
    <rPh sb="7" eb="8">
      <t>ネン</t>
    </rPh>
    <rPh sb="8" eb="9">
      <t>セイ</t>
    </rPh>
    <rPh sb="9" eb="11">
      <t>ダンシ</t>
    </rPh>
    <phoneticPr fontId="2"/>
  </si>
  <si>
    <t>団体形　５・６年生女子　Aチーム</t>
    <rPh sb="0" eb="2">
      <t>ダンタイ</t>
    </rPh>
    <rPh sb="2" eb="3">
      <t>カタ</t>
    </rPh>
    <rPh sb="7" eb="8">
      <t>ネン</t>
    </rPh>
    <rPh sb="8" eb="9">
      <t>セイ</t>
    </rPh>
    <rPh sb="9" eb="11">
      <t>ジョシ</t>
    </rPh>
    <phoneticPr fontId="2"/>
  </si>
  <si>
    <t>団体形　５・６年生男子　Bチーム</t>
    <rPh sb="0" eb="2">
      <t>ダンタイ</t>
    </rPh>
    <rPh sb="2" eb="3">
      <t>カタ</t>
    </rPh>
    <rPh sb="7" eb="8">
      <t>ネン</t>
    </rPh>
    <rPh sb="8" eb="9">
      <t>セイ</t>
    </rPh>
    <rPh sb="9" eb="11">
      <t>ダンシ</t>
    </rPh>
    <phoneticPr fontId="2"/>
  </si>
  <si>
    <t>団体形　５・６年生女子　Bチーム</t>
    <rPh sb="0" eb="2">
      <t>ダンタイ</t>
    </rPh>
    <rPh sb="2" eb="3">
      <t>カタ</t>
    </rPh>
    <rPh sb="7" eb="8">
      <t>ネン</t>
    </rPh>
    <rPh sb="8" eb="9">
      <t>セイ</t>
    </rPh>
    <rPh sb="9" eb="11">
      <t>ジョシ</t>
    </rPh>
    <phoneticPr fontId="2"/>
  </si>
  <si>
    <t>団体組手　１・２年生男子　Aチーム</t>
    <rPh sb="0" eb="2">
      <t>ダンタイ</t>
    </rPh>
    <rPh sb="2" eb="4">
      <t>クミテ</t>
    </rPh>
    <rPh sb="8" eb="10">
      <t>ネンセイ</t>
    </rPh>
    <rPh sb="10" eb="12">
      <t>ダンシ</t>
    </rPh>
    <phoneticPr fontId="2"/>
  </si>
  <si>
    <t>団体組手　１・２年生女子　Aチーム</t>
    <rPh sb="0" eb="2">
      <t>ダンタイ</t>
    </rPh>
    <rPh sb="2" eb="4">
      <t>クミテ</t>
    </rPh>
    <rPh sb="8" eb="10">
      <t>ネンセイ</t>
    </rPh>
    <rPh sb="10" eb="12">
      <t>ジョシ</t>
    </rPh>
    <phoneticPr fontId="2"/>
  </si>
  <si>
    <t>団体組手　１・２年生男子　Bチーム</t>
    <rPh sb="0" eb="2">
      <t>ダンタイ</t>
    </rPh>
    <rPh sb="2" eb="4">
      <t>クミテ</t>
    </rPh>
    <rPh sb="8" eb="10">
      <t>ネンセイ</t>
    </rPh>
    <rPh sb="10" eb="12">
      <t>ダンシ</t>
    </rPh>
    <phoneticPr fontId="2"/>
  </si>
  <si>
    <t>団体組手　１・２年生女子　Bチーム</t>
    <rPh sb="0" eb="2">
      <t>ダンタイ</t>
    </rPh>
    <rPh sb="2" eb="4">
      <t>クミテ</t>
    </rPh>
    <rPh sb="8" eb="10">
      <t>ネンセイ</t>
    </rPh>
    <rPh sb="10" eb="12">
      <t>ジョシ</t>
    </rPh>
    <phoneticPr fontId="2"/>
  </si>
  <si>
    <t>団体組手　３・４年生男子　Aチーム</t>
    <rPh sb="0" eb="2">
      <t>ダンタイ</t>
    </rPh>
    <rPh sb="2" eb="4">
      <t>クミテ</t>
    </rPh>
    <rPh sb="8" eb="9">
      <t>ネン</t>
    </rPh>
    <rPh sb="9" eb="10">
      <t>セイ</t>
    </rPh>
    <rPh sb="10" eb="12">
      <t>ダンシ</t>
    </rPh>
    <phoneticPr fontId="2"/>
  </si>
  <si>
    <t>団体組手　３・４年生女子　Aチーム</t>
    <rPh sb="0" eb="2">
      <t>ダンタイ</t>
    </rPh>
    <rPh sb="2" eb="4">
      <t>クミテ</t>
    </rPh>
    <rPh sb="8" eb="9">
      <t>ネン</t>
    </rPh>
    <rPh sb="9" eb="10">
      <t>セイ</t>
    </rPh>
    <rPh sb="10" eb="12">
      <t>ジョシ</t>
    </rPh>
    <phoneticPr fontId="2"/>
  </si>
  <si>
    <t>団体組手　３・４年生男子　Bチーム</t>
    <rPh sb="0" eb="2">
      <t>ダンタイ</t>
    </rPh>
    <rPh sb="2" eb="4">
      <t>クミテ</t>
    </rPh>
    <rPh sb="8" eb="9">
      <t>ネン</t>
    </rPh>
    <rPh sb="9" eb="10">
      <t>セイ</t>
    </rPh>
    <rPh sb="10" eb="12">
      <t>ダンシ</t>
    </rPh>
    <phoneticPr fontId="2"/>
  </si>
  <si>
    <t>団体組手　３・４年生女子　Bチーム</t>
    <rPh sb="0" eb="2">
      <t>ダンタイ</t>
    </rPh>
    <rPh sb="2" eb="4">
      <t>クミテ</t>
    </rPh>
    <rPh sb="8" eb="9">
      <t>ネン</t>
    </rPh>
    <rPh sb="9" eb="10">
      <t>セイ</t>
    </rPh>
    <rPh sb="10" eb="12">
      <t>ジョシ</t>
    </rPh>
    <phoneticPr fontId="2"/>
  </si>
  <si>
    <t>団体組手　５・６年生男子　Aチーム</t>
    <rPh sb="0" eb="2">
      <t>ダンタイ</t>
    </rPh>
    <rPh sb="2" eb="4">
      <t>クミテ</t>
    </rPh>
    <rPh sb="8" eb="9">
      <t>ネン</t>
    </rPh>
    <rPh sb="9" eb="10">
      <t>セイ</t>
    </rPh>
    <rPh sb="10" eb="12">
      <t>ダンシ</t>
    </rPh>
    <phoneticPr fontId="2"/>
  </si>
  <si>
    <t>団体組手　５・６年生女子　Aチーム</t>
    <rPh sb="0" eb="2">
      <t>ダンタイ</t>
    </rPh>
    <rPh sb="2" eb="4">
      <t>クミテ</t>
    </rPh>
    <rPh sb="8" eb="9">
      <t>ネン</t>
    </rPh>
    <rPh sb="9" eb="10">
      <t>セイ</t>
    </rPh>
    <rPh sb="10" eb="12">
      <t>ジョシ</t>
    </rPh>
    <phoneticPr fontId="2"/>
  </si>
  <si>
    <t>団体組手　５・６年生男子　Bチーム</t>
    <rPh sb="0" eb="2">
      <t>ダンタイ</t>
    </rPh>
    <rPh sb="2" eb="4">
      <t>クミテ</t>
    </rPh>
    <rPh sb="8" eb="9">
      <t>ネン</t>
    </rPh>
    <rPh sb="9" eb="10">
      <t>セイ</t>
    </rPh>
    <rPh sb="10" eb="12">
      <t>ダンシ</t>
    </rPh>
    <phoneticPr fontId="2"/>
  </si>
  <si>
    <t>団体組手　５・６年生女子　Bチーム</t>
    <rPh sb="0" eb="2">
      <t>ダンタイ</t>
    </rPh>
    <rPh sb="2" eb="4">
      <t>クミテ</t>
    </rPh>
    <rPh sb="8" eb="9">
      <t>ネン</t>
    </rPh>
    <rPh sb="9" eb="10">
      <t>セイ</t>
    </rPh>
    <rPh sb="10" eb="12">
      <t>ジョシ</t>
    </rPh>
    <phoneticPr fontId="2"/>
  </si>
  <si>
    <t>大会は、役員・審判・企画委員・補助員・開催地役員で運営される。本連盟所属の各団体（学校・道場）長は、左記の何れかの役割を務め、大会運営に寄与することが望ましい。団体長には運営を担う意識と態度が求められるし、試合運営上平等な立場に立つことも重要な要素である。その為監督・コーチ講習会を受講した保護者が各団体の監督・コーチを務めることを原則とする。
右上角に赤いマークがあるセルは、注意事項が記載されています。セルにカーソルをあわせれば表示されますので、必ず確認してください。</t>
    <rPh sb="50" eb="51">
      <t>ヒダリ</t>
    </rPh>
    <rPh sb="174" eb="176">
      <t>ミギウエ</t>
    </rPh>
    <rPh sb="176" eb="177">
      <t>カク</t>
    </rPh>
    <rPh sb="178" eb="179">
      <t>アカ</t>
    </rPh>
    <rPh sb="190" eb="194">
      <t>チュウイジコウ</t>
    </rPh>
    <rPh sb="195" eb="197">
      <t>キサイ</t>
    </rPh>
    <rPh sb="217" eb="219">
      <t>ヒョウジ</t>
    </rPh>
    <rPh sb="226" eb="227">
      <t>カナラ</t>
    </rPh>
    <rPh sb="228" eb="230">
      <t>カクニン</t>
    </rPh>
    <phoneticPr fontId="2"/>
  </si>
  <si>
    <r>
      <rPr>
        <sz val="12"/>
        <color rgb="FFFF0000"/>
        <rFont val="HG丸ｺﾞｼｯｸM-PRO"/>
        <family val="3"/>
        <charset val="128"/>
      </rPr>
      <t>大会参加費のみ振り込んで下さい</t>
    </r>
    <r>
      <rPr>
        <sz val="12"/>
        <rFont val="HG丸ｺﾞｼｯｸM-PRO"/>
        <family val="3"/>
        <charset val="128"/>
      </rPr>
      <t>。県連登録費などと合算して振り込まれると、担当が異なるため管理が困難になります。
個人での支払いは厳禁です。必ず道場・学校ごとにまとめ、払込取扱票には道場名、責任者名、内訳を書いてお支払いください。
ネットバンキングを利用の場合は、手続完了後に表示される送金明細をプリントアウトもしくはスクリーンショットしてください。</t>
    </r>
    <rPh sb="0" eb="5">
      <t>タイカイサンカヒ</t>
    </rPh>
    <rPh sb="7" eb="8">
      <t>フ</t>
    </rPh>
    <rPh sb="9" eb="10">
      <t>コ</t>
    </rPh>
    <rPh sb="12" eb="13">
      <t>クダ</t>
    </rPh>
    <rPh sb="16" eb="21">
      <t>ケンレントウロクヒ</t>
    </rPh>
    <rPh sb="24" eb="26">
      <t>ガッサン</t>
    </rPh>
    <rPh sb="28" eb="29">
      <t>フ</t>
    </rPh>
    <rPh sb="30" eb="31">
      <t>コ</t>
    </rPh>
    <rPh sb="36" eb="38">
      <t>タントウ</t>
    </rPh>
    <rPh sb="39" eb="40">
      <t>コト</t>
    </rPh>
    <rPh sb="44" eb="46">
      <t>カンリ</t>
    </rPh>
    <rPh sb="47" eb="49">
      <t>コンナン</t>
    </rPh>
    <rPh sb="56" eb="58">
      <t>コジン</t>
    </rPh>
    <rPh sb="60" eb="62">
      <t>シハラ</t>
    </rPh>
    <rPh sb="64" eb="66">
      <t>ゲンキン</t>
    </rPh>
    <rPh sb="69" eb="70">
      <t>カナラ</t>
    </rPh>
    <rPh sb="71" eb="73">
      <t>ドウジョウ</t>
    </rPh>
    <rPh sb="74" eb="76">
      <t>ガッコウ</t>
    </rPh>
    <rPh sb="83" eb="84">
      <t>ハラ</t>
    </rPh>
    <rPh sb="84" eb="85">
      <t>コ</t>
    </rPh>
    <rPh sb="85" eb="88">
      <t>トリアツカイヒョウ</t>
    </rPh>
    <rPh sb="90" eb="93">
      <t>ドウジョウメイ</t>
    </rPh>
    <rPh sb="94" eb="98">
      <t>セキニンシャメイ</t>
    </rPh>
    <rPh sb="99" eb="101">
      <t>ウチワケ</t>
    </rPh>
    <rPh sb="102" eb="103">
      <t>カ</t>
    </rPh>
    <rPh sb="106" eb="108">
      <t>シハラ</t>
    </rPh>
    <rPh sb="124" eb="126">
      <t>リヨウ</t>
    </rPh>
    <rPh sb="127" eb="129">
      <t>バアイ</t>
    </rPh>
    <rPh sb="131" eb="133">
      <t>テツヅキ</t>
    </rPh>
    <rPh sb="133" eb="136">
      <t>カンリョウゴ</t>
    </rPh>
    <rPh sb="137" eb="139">
      <t>ヒョウジ</t>
    </rPh>
    <rPh sb="142" eb="144">
      <t>ソウキン</t>
    </rPh>
    <rPh sb="144" eb="146">
      <t>メイサイ</t>
    </rPh>
    <phoneticPr fontId="2"/>
  </si>
  <si>
    <t>参加料集計</t>
    <rPh sb="0" eb="5">
      <t>サンカリョウシュウケイ</t>
    </rPh>
    <phoneticPr fontId="2"/>
  </si>
  <si>
    <t>県連登録学校の場合は、責任者会員証は不要です。</t>
    <rPh sb="0" eb="2">
      <t>ケンレン</t>
    </rPh>
    <rPh sb="2" eb="4">
      <t>トウロク</t>
    </rPh>
    <rPh sb="4" eb="6">
      <t>ガッコウ</t>
    </rPh>
    <rPh sb="7" eb="9">
      <t>バアイ</t>
    </rPh>
    <rPh sb="11" eb="14">
      <t>セキニンシャ</t>
    </rPh>
    <rPh sb="14" eb="16">
      <t>カイイン</t>
    </rPh>
    <rPh sb="16" eb="17">
      <t>ショウ</t>
    </rPh>
    <rPh sb="18" eb="20">
      <t>フヨウ</t>
    </rPh>
    <phoneticPr fontId="2"/>
  </si>
  <si>
    <t>県連登録学校の場合は、責任者会員証は不要です。</t>
    <rPh sb="0" eb="6">
      <t>ケンレントウロクガッコウ</t>
    </rPh>
    <rPh sb="7" eb="9">
      <t>バアイ</t>
    </rPh>
    <rPh sb="11" eb="14">
      <t>セキニンシャ</t>
    </rPh>
    <rPh sb="14" eb="17">
      <t>カイインショウ</t>
    </rPh>
    <rPh sb="18" eb="20">
      <t>フヨウ</t>
    </rPh>
    <phoneticPr fontId="2"/>
  </si>
  <si>
    <t>コーチを務めることができるのは、当該年度の義務講習終了者または県連登録学校の教諭のみです。
最大4名まで登録できますが、選手の人数を超える数のコーチは登録できません。</t>
    <rPh sb="4" eb="5">
      <t>ツト</t>
    </rPh>
    <rPh sb="16" eb="20">
      <t>トウガイネンド</t>
    </rPh>
    <rPh sb="21" eb="28">
      <t>ギムコウシュウシュウリョウシャ</t>
    </rPh>
    <rPh sb="31" eb="37">
      <t>ケンレントウロクガッコウ</t>
    </rPh>
    <rPh sb="38" eb="40">
      <t>キョウユ</t>
    </rPh>
    <rPh sb="46" eb="48">
      <t>サイダイ</t>
    </rPh>
    <rPh sb="49" eb="50">
      <t>メイ</t>
    </rPh>
    <rPh sb="52" eb="54">
      <t>トウロク</t>
    </rPh>
    <rPh sb="60" eb="62">
      <t>センシュ</t>
    </rPh>
    <rPh sb="63" eb="65">
      <t>ニンズウ</t>
    </rPh>
    <rPh sb="66" eb="67">
      <t>コ</t>
    </rPh>
    <rPh sb="69" eb="70">
      <t>カズ</t>
    </rPh>
    <rPh sb="75" eb="77">
      <t>トウロク</t>
    </rPh>
    <phoneticPr fontId="2"/>
  </si>
  <si>
    <r>
      <t>申込書を記入後、</t>
    </r>
    <r>
      <rPr>
        <sz val="12"/>
        <color rgb="FFFF0000"/>
        <rFont val="HG丸ｺﾞｼｯｸM-PRO"/>
        <family val="3"/>
        <charset val="128"/>
      </rPr>
      <t>必ずエントリー表をご確認ください。</t>
    </r>
    <r>
      <rPr>
        <sz val="12"/>
        <rFont val="HG丸ｺﾞｼｯｸM-PRO"/>
        <family val="3"/>
        <charset val="128"/>
      </rPr>
      <t>このエントリー表を基に選手名簿を作成していきます。
申込書・エントリー表の</t>
    </r>
    <r>
      <rPr>
        <sz val="12"/>
        <color rgb="FFFF0000"/>
        <rFont val="HG丸ｺﾞｼｯｸM-PRO"/>
        <family val="3"/>
        <charset val="128"/>
      </rPr>
      <t>セルや行・列を削除・追加しない</t>
    </r>
    <r>
      <rPr>
        <sz val="12"/>
        <rFont val="HG丸ｺﾞｼｯｸM-PRO"/>
        <family val="3"/>
        <charset val="128"/>
      </rPr>
      <t>でください。見えないところに表や計算式が格納されています。
保護されているセルは重要部分ですので、いじらないようにお願いいたします。
人数が入りきらないようであれば、お手数ですが、もう１つファイルを作成してください。</t>
    </r>
    <rPh sb="0" eb="3">
      <t>モウシコミショ</t>
    </rPh>
    <rPh sb="4" eb="7">
      <t>キニュウゴ</t>
    </rPh>
    <rPh sb="8" eb="9">
      <t>カナラ</t>
    </rPh>
    <rPh sb="15" eb="16">
      <t>ヒョウ</t>
    </rPh>
    <rPh sb="18" eb="20">
      <t>カクニン</t>
    </rPh>
    <rPh sb="32" eb="33">
      <t>ヒョウ</t>
    </rPh>
    <rPh sb="34" eb="35">
      <t>モト</t>
    </rPh>
    <rPh sb="36" eb="40">
      <t>センシュメイボ</t>
    </rPh>
    <rPh sb="41" eb="43">
      <t>サクセイ</t>
    </rPh>
    <rPh sb="51" eb="54">
      <t>モウシコミショ</t>
    </rPh>
    <rPh sb="60" eb="61">
      <t>ヒョウ</t>
    </rPh>
    <rPh sb="69" eb="71">
      <t>サクジョ</t>
    </rPh>
    <rPh sb="72" eb="74">
      <t>ツイカ</t>
    </rPh>
    <rPh sb="83" eb="84">
      <t>ミ</t>
    </rPh>
    <rPh sb="91" eb="92">
      <t>ヒョウ</t>
    </rPh>
    <rPh sb="93" eb="96">
      <t>ケイサンシキ</t>
    </rPh>
    <rPh sb="97" eb="99">
      <t>カクノウ</t>
    </rPh>
    <rPh sb="107" eb="109">
      <t>ホゴ</t>
    </rPh>
    <rPh sb="117" eb="121">
      <t>ジュウヨウブブン</t>
    </rPh>
    <rPh sb="135" eb="136">
      <t>ネガ</t>
    </rPh>
    <rPh sb="144" eb="146">
      <t>ニンズウ</t>
    </rPh>
    <rPh sb="147" eb="148">
      <t>ハイ</t>
    </rPh>
    <rPh sb="161" eb="163">
      <t>テスウ</t>
    </rPh>
    <rPh sb="176" eb="178">
      <t>サクセイ</t>
    </rPh>
    <phoneticPr fontId="2"/>
  </si>
  <si>
    <t>１．責任者の役割について</t>
    <rPh sb="2" eb="5">
      <t>セキニンシャ</t>
    </rPh>
    <rPh sb="6" eb="8">
      <t>ヤクワリ</t>
    </rPh>
    <phoneticPr fontId="2"/>
  </si>
  <si>
    <t>２．補助員について</t>
    <rPh sb="2" eb="5">
      <t>ホジョイン</t>
    </rPh>
    <phoneticPr fontId="2"/>
  </si>
  <si>
    <t>３．コーチについて</t>
    <phoneticPr fontId="2"/>
  </si>
  <si>
    <t>４．道場長の県連会員証・全空連会員証について</t>
    <rPh sb="2" eb="5">
      <t>ドウジョウチョウ</t>
    </rPh>
    <rPh sb="6" eb="11">
      <t>ケンレンカイインショウ</t>
    </rPh>
    <rPh sb="12" eb="18">
      <t>ゼンクウレンカイインショウ</t>
    </rPh>
    <phoneticPr fontId="2"/>
  </si>
  <si>
    <t>５．選手の県連会員番号について</t>
    <rPh sb="2" eb="4">
      <t>センシュ</t>
    </rPh>
    <rPh sb="5" eb="9">
      <t>ケンレンカイイン</t>
    </rPh>
    <rPh sb="9" eb="11">
      <t>バンゴウ</t>
    </rPh>
    <phoneticPr fontId="2"/>
  </si>
  <si>
    <t>６．参加費の支払いに関する注意事項</t>
    <rPh sb="2" eb="5">
      <t>サンカヒ</t>
    </rPh>
    <rPh sb="6" eb="8">
      <t>シハラ</t>
    </rPh>
    <rPh sb="10" eb="11">
      <t>カン</t>
    </rPh>
    <rPh sb="13" eb="17">
      <t>チュウイジコウ</t>
    </rPh>
    <phoneticPr fontId="2"/>
  </si>
  <si>
    <t>７．JPEGファイル（写真データ）の貼付けについて</t>
    <rPh sb="11" eb="13">
      <t>シャシン</t>
    </rPh>
    <rPh sb="18" eb="19">
      <t>ハ</t>
    </rPh>
    <rPh sb="19" eb="20">
      <t>ツ</t>
    </rPh>
    <phoneticPr fontId="2"/>
  </si>
  <si>
    <t>８．その他</t>
    <rPh sb="4" eb="5">
      <t>タ</t>
    </rPh>
    <phoneticPr fontId="2"/>
  </si>
  <si>
    <t>９．HP投稿に関する注意事項</t>
    <rPh sb="4" eb="6">
      <t>トウコウ</t>
    </rPh>
    <rPh sb="7" eb="8">
      <t>カン</t>
    </rPh>
    <rPh sb="10" eb="14">
      <t>チュウイジコウ</t>
    </rPh>
    <phoneticPr fontId="2"/>
  </si>
  <si>
    <t>項目、役員の選択について</t>
    <rPh sb="0" eb="2">
      <t>コウモク</t>
    </rPh>
    <rPh sb="3" eb="5">
      <t>ヤクイン</t>
    </rPh>
    <rPh sb="6" eb="8">
      <t>センタク</t>
    </rPh>
    <phoneticPr fontId="2"/>
  </si>
  <si>
    <t>大会担当地区役員３役のこと</t>
    <rPh sb="0" eb="2">
      <t>タイカイ</t>
    </rPh>
    <rPh sb="2" eb="4">
      <t>タントウ</t>
    </rPh>
    <rPh sb="4" eb="6">
      <t>チク</t>
    </rPh>
    <rPh sb="6" eb="8">
      <t>ヤクイン</t>
    </rPh>
    <rPh sb="9" eb="10">
      <t>ヤク</t>
    </rPh>
    <phoneticPr fontId="2"/>
  </si>
  <si>
    <t>道場長、学校責任者のこと</t>
    <rPh sb="0" eb="3">
      <t>ドウジョウチョウ</t>
    </rPh>
    <rPh sb="4" eb="9">
      <t>ガッコウセキニンシャ</t>
    </rPh>
    <phoneticPr fontId="2"/>
  </si>
  <si>
    <r>
      <t>EXCELにはＰＤＦを挿入（貼付け）できません。だからといって、</t>
    </r>
    <r>
      <rPr>
        <sz val="12"/>
        <color rgb="FFFF0000"/>
        <rFont val="HG丸ｺﾞｼｯｸM-PRO"/>
        <family val="3"/>
        <charset val="128"/>
      </rPr>
      <t>EXCELデータと別にPDFデータを投稿しないでください</t>
    </r>
    <r>
      <rPr>
        <sz val="12"/>
        <rFont val="HG丸ｺﾞｼｯｸM-PRO"/>
        <family val="3"/>
        <charset val="128"/>
      </rPr>
      <t>。
PDFは、専用アプリが無くても「I LOVE PDF」などのサイトを使えばWEB上で簡単にJPEG変換できます。
JPEGは画素数を小さくし、EXCELのデータ量が２Mまでに収まるようにしてください。
EXCEL上部の「挿入」→「画像」でJPEGデータを挿入（貼付け）できます。　　　　　　　　　　　　　　　　　　　　　　　　　　　　　　　　</t>
    </r>
    <r>
      <rPr>
        <sz val="12"/>
        <color rgb="FFFF0000"/>
        <rFont val="HG丸ｺﾞｼｯｸM-PRO"/>
        <family val="3"/>
        <charset val="128"/>
      </rPr>
      <t>またこちらでもできますので、参考にしてください。https://www.pc-koubou.jp/magazine/35994</t>
    </r>
    <rPh sb="11" eb="13">
      <t>ソウニュウ</t>
    </rPh>
    <rPh sb="14" eb="16">
      <t>ハリツ</t>
    </rPh>
    <rPh sb="41" eb="42">
      <t>ベツ</t>
    </rPh>
    <rPh sb="50" eb="52">
      <t>トウコウ</t>
    </rPh>
    <rPh sb="67" eb="69">
      <t>センヨウ</t>
    </rPh>
    <rPh sb="73" eb="74">
      <t>ナ</t>
    </rPh>
    <rPh sb="96" eb="97">
      <t>ツカ</t>
    </rPh>
    <rPh sb="102" eb="103">
      <t>ジョウ</t>
    </rPh>
    <rPh sb="104" eb="106">
      <t>カンタン</t>
    </rPh>
    <rPh sb="111" eb="113">
      <t>ヘンカン</t>
    </rPh>
    <rPh sb="124" eb="127">
      <t>ガソスウ</t>
    </rPh>
    <rPh sb="128" eb="129">
      <t>チイ</t>
    </rPh>
    <rPh sb="142" eb="143">
      <t>リョウ</t>
    </rPh>
    <rPh sb="149" eb="150">
      <t>オサ</t>
    </rPh>
    <rPh sb="168" eb="170">
      <t>ジョウブ</t>
    </rPh>
    <rPh sb="172" eb="174">
      <t>ソウニュウ</t>
    </rPh>
    <rPh sb="177" eb="179">
      <t>ガゾウ</t>
    </rPh>
    <rPh sb="189" eb="191">
      <t>ソウニュウ</t>
    </rPh>
    <rPh sb="192" eb="194">
      <t>ハリツ</t>
    </rPh>
    <rPh sb="247" eb="249">
      <t>サンコウ</t>
    </rPh>
    <phoneticPr fontId="2"/>
  </si>
  <si>
    <t>▼大会の出欠を選択▼</t>
  </si>
  <si>
    <r>
      <t>小学生・中学生・高校生は道場責任者に会員番号を通知しておりますので、</t>
    </r>
    <r>
      <rPr>
        <sz val="12"/>
        <color rgb="FFFF0000"/>
        <rFont val="HG丸ｺﾞｼｯｸM-PRO"/>
        <family val="3"/>
        <charset val="128"/>
      </rPr>
      <t>会員番号は必ず記入</t>
    </r>
    <r>
      <rPr>
        <sz val="12"/>
        <rFont val="HG丸ｺﾞｼｯｸM-PRO"/>
        <family val="3"/>
        <charset val="128"/>
      </rPr>
      <t>をお願い致します。
県連会員登録が済んでいない選手、年度の更新が済んでいない選手は、県連HP会員登録システムにて登録をして、会員登録確認書に記入し道場単位で支払いをお願いします。申請の際は</t>
    </r>
    <r>
      <rPr>
        <sz val="12"/>
        <color rgb="FFFF0000"/>
        <rFont val="HG丸ｺﾞｼｯｸM-PRO"/>
        <family val="3"/>
        <charset val="128"/>
      </rPr>
      <t>全空連カード</t>
    </r>
    <r>
      <rPr>
        <sz val="12"/>
        <rFont val="HG丸ｺﾞｼｯｸM-PRO"/>
        <family val="3"/>
        <charset val="128"/>
      </rPr>
      <t xml:space="preserve">も必ず必要になりますので、事前に登録をお願いします。
</t>
    </r>
    <r>
      <rPr>
        <sz val="12"/>
        <color rgb="FFFF0000"/>
        <rFont val="HG丸ｺﾞｼｯｸM-PRO"/>
        <family val="3"/>
        <charset val="128"/>
      </rPr>
      <t>「申請中」では受け付けません</t>
    </r>
    <r>
      <rPr>
        <sz val="12"/>
        <rFont val="HG丸ｺﾞｼｯｸM-PRO"/>
        <family val="3"/>
        <charset val="128"/>
      </rPr>
      <t>。</t>
    </r>
    <rPh sb="0" eb="3">
      <t>ショウガクセイ</t>
    </rPh>
    <rPh sb="4" eb="7">
      <t>チュウガクセイ</t>
    </rPh>
    <rPh sb="8" eb="10">
      <t>コウコウ</t>
    </rPh>
    <rPh sb="10" eb="11">
      <t>セイ</t>
    </rPh>
    <rPh sb="12" eb="14">
      <t>ドウジョウ</t>
    </rPh>
    <rPh sb="14" eb="17">
      <t>セキニンシャ</t>
    </rPh>
    <rPh sb="18" eb="20">
      <t>カイイン</t>
    </rPh>
    <rPh sb="20" eb="22">
      <t>バンゴウ</t>
    </rPh>
    <rPh sb="23" eb="25">
      <t>ツウチ</t>
    </rPh>
    <rPh sb="34" eb="36">
      <t>カイイン</t>
    </rPh>
    <rPh sb="36" eb="38">
      <t>バンゴウ</t>
    </rPh>
    <rPh sb="39" eb="40">
      <t>カナラ</t>
    </rPh>
    <rPh sb="41" eb="43">
      <t>キニュウ</t>
    </rPh>
    <rPh sb="45" eb="46">
      <t>ネガ</t>
    </rPh>
    <rPh sb="47" eb="48">
      <t>イタ</t>
    </rPh>
    <rPh sb="53" eb="59">
      <t>ケンレンカイイントウロク</t>
    </rPh>
    <rPh sb="60" eb="61">
      <t>ス</t>
    </rPh>
    <rPh sb="66" eb="68">
      <t>センシュ</t>
    </rPh>
    <rPh sb="69" eb="71">
      <t>ネンド</t>
    </rPh>
    <rPh sb="72" eb="74">
      <t>コウシン</t>
    </rPh>
    <rPh sb="75" eb="76">
      <t>ス</t>
    </rPh>
    <rPh sb="81" eb="83">
      <t>センシュ</t>
    </rPh>
    <rPh sb="85" eb="87">
      <t>ケンレン</t>
    </rPh>
    <rPh sb="89" eb="93">
      <t>カイイントウロク</t>
    </rPh>
    <rPh sb="99" eb="101">
      <t>トウロク</t>
    </rPh>
    <rPh sb="105" eb="112">
      <t>カイイントウロクカクニンショ</t>
    </rPh>
    <rPh sb="113" eb="115">
      <t>キニュウ</t>
    </rPh>
    <rPh sb="116" eb="120">
      <t>ドウジョウタンイ</t>
    </rPh>
    <rPh sb="121" eb="123">
      <t>シハラ</t>
    </rPh>
    <rPh sb="126" eb="127">
      <t>ネガ</t>
    </rPh>
    <rPh sb="132" eb="134">
      <t>シンセイ</t>
    </rPh>
    <rPh sb="135" eb="136">
      <t>サイ</t>
    </rPh>
    <rPh sb="137" eb="139">
      <t>ゼンクウ</t>
    </rPh>
    <rPh sb="139" eb="140">
      <t>レン</t>
    </rPh>
    <rPh sb="144" eb="145">
      <t>カナラ</t>
    </rPh>
    <rPh sb="146" eb="148">
      <t>ヒツヨウ</t>
    </rPh>
    <rPh sb="156" eb="158">
      <t>ジゼン</t>
    </rPh>
    <rPh sb="159" eb="161">
      <t>トウロク</t>
    </rPh>
    <rPh sb="163" eb="164">
      <t>ネガ</t>
    </rPh>
    <rPh sb="171" eb="174">
      <t>シンセイチュウ</t>
    </rPh>
    <rPh sb="177" eb="178">
      <t>ウ</t>
    </rPh>
    <rPh sb="179" eb="180">
      <t>ツ</t>
    </rPh>
    <phoneticPr fontId="2"/>
  </si>
  <si>
    <t>全空連
会員番号</t>
    <rPh sb="0" eb="3">
      <t>ぜんくうれん</t>
    </rPh>
    <rPh sb="4" eb="8">
      <t>かいいんばんごう</t>
    </rPh>
    <phoneticPr fontId="6" type="Hiragana" alignment="distributed"/>
  </si>
  <si>
    <t>団体５・６年生男子A</t>
  </si>
  <si>
    <r>
      <t>県連</t>
    </r>
    <r>
      <rPr>
        <sz val="14"/>
        <color rgb="FFFF0000"/>
        <rFont val="MS UI Gothic"/>
        <family val="3"/>
        <charset val="128"/>
      </rPr>
      <t>三</t>
    </r>
    <r>
      <rPr>
        <sz val="14"/>
        <color rgb="FFFF0000"/>
        <rFont val="HG丸ｺﾞｼｯｸM-PRO"/>
        <family val="3"/>
        <charset val="128"/>
      </rPr>
      <t>役とは</t>
    </r>
    <rPh sb="0" eb="1">
      <t>ケン</t>
    </rPh>
    <rPh sb="2" eb="3">
      <t>サン</t>
    </rPh>
    <phoneticPr fontId="2"/>
  </si>
  <si>
    <t>県連の会長、理事長、事務局長のこと</t>
    <rPh sb="0" eb="2">
      <t>ケンレン</t>
    </rPh>
    <rPh sb="3" eb="5">
      <t>カイチョウ</t>
    </rPh>
    <rPh sb="6" eb="9">
      <t>リジチョウ</t>
    </rPh>
    <rPh sb="10" eb="14">
      <t>ジムキョクチョウ</t>
    </rPh>
    <phoneticPr fontId="2"/>
  </si>
  <si>
    <t>県連部会員とは</t>
    <rPh sb="0" eb="2">
      <t>ケンレン</t>
    </rPh>
    <rPh sb="2" eb="3">
      <t>ブ</t>
    </rPh>
    <rPh sb="3" eb="5">
      <t>カイイン</t>
    </rPh>
    <phoneticPr fontId="2"/>
  </si>
  <si>
    <t>開催地役員とは</t>
    <rPh sb="0" eb="3">
      <t>カイサイチ</t>
    </rPh>
    <rPh sb="3" eb="5">
      <t>ヤクイン</t>
    </rPh>
    <phoneticPr fontId="2"/>
  </si>
  <si>
    <t>大会運営補助（道場長）とは</t>
    <rPh sb="0" eb="2">
      <t>タイカイ</t>
    </rPh>
    <rPh sb="2" eb="4">
      <t>ウンエイ</t>
    </rPh>
    <rPh sb="4" eb="6">
      <t>ホジョ</t>
    </rPh>
    <rPh sb="7" eb="10">
      <t>ドウジョウチョウ</t>
    </rPh>
    <phoneticPr fontId="2"/>
  </si>
  <si>
    <t>県連各部会員のこと</t>
    <rPh sb="0" eb="2">
      <t>ケンレン</t>
    </rPh>
    <rPh sb="2" eb="3">
      <t>カク</t>
    </rPh>
    <rPh sb="3" eb="6">
      <t>ブカイイン</t>
    </rPh>
    <phoneticPr fontId="2"/>
  </si>
  <si>
    <t>審判、県役員、県連部会員、郡市役員以外の</t>
    <rPh sb="0" eb="2">
      <t>シンパン</t>
    </rPh>
    <rPh sb="3" eb="4">
      <t>ケン</t>
    </rPh>
    <rPh sb="4" eb="6">
      <t>ヤクイン</t>
    </rPh>
    <rPh sb="7" eb="9">
      <t>ケンレン</t>
    </rPh>
    <rPh sb="9" eb="12">
      <t>ブカイイン</t>
    </rPh>
    <rPh sb="13" eb="15">
      <t>グンシ</t>
    </rPh>
    <rPh sb="15" eb="17">
      <t>ヤクイン</t>
    </rPh>
    <rPh sb="17" eb="19">
      <t>イガイ</t>
    </rPh>
    <phoneticPr fontId="2"/>
  </si>
  <si>
    <t>第５１回熊日学童オリンピック　空手道　申込書</t>
    <rPh sb="0" eb="1">
      <t>ダイ</t>
    </rPh>
    <rPh sb="3" eb="4">
      <t>カイ</t>
    </rPh>
    <rPh sb="4" eb="6">
      <t>クマニチ</t>
    </rPh>
    <rPh sb="6" eb="8">
      <t>ガクドウ</t>
    </rPh>
    <rPh sb="15" eb="18">
      <t>カラテドウ</t>
    </rPh>
    <rPh sb="19" eb="22">
      <t>モウシコミショ</t>
    </rPh>
    <phoneticPr fontId="2"/>
  </si>
  <si>
    <r>
      <t>責任者の方は、大会出席の場合、</t>
    </r>
    <r>
      <rPr>
        <sz val="12"/>
        <color rgb="FFFF0000"/>
        <rFont val="HG丸ｺﾞｼｯｸM-PRO"/>
        <family val="3"/>
        <charset val="128"/>
      </rPr>
      <t>県連</t>
    </r>
    <r>
      <rPr>
        <sz val="12"/>
        <color rgb="FFFF0000"/>
        <rFont val="Microsoft YaHei"/>
        <family val="3"/>
        <charset val="134"/>
      </rPr>
      <t>四</t>
    </r>
    <r>
      <rPr>
        <sz val="12"/>
        <color rgb="FFFF0000"/>
        <rFont val="HG丸ｺﾞｼｯｸM-PRO"/>
        <family val="3"/>
        <charset val="128"/>
      </rPr>
      <t>役・開催地役員・県連部会員・審判員・大会運営補助員（道場長）・補助員（保護者）いずれかに必ず名前を記載</t>
    </r>
    <r>
      <rPr>
        <sz val="12"/>
        <rFont val="HG丸ｺﾞｼｯｸM-PRO"/>
        <family val="3"/>
        <charset val="128"/>
      </rPr>
      <t>し、大会運営にご協力ください。
責任者の方が大会欠席の場合、代理の方を役員・審判・補助員のいずれかに出してください。</t>
    </r>
    <r>
      <rPr>
        <sz val="12"/>
        <color theme="4"/>
        <rFont val="HG丸ｺﾞｼｯｸM-PRO"/>
        <family val="3"/>
        <charset val="128"/>
      </rPr>
      <t>「熊本県連交通費等支給基準」に従い、交通費等が支給されます。</t>
    </r>
    <r>
      <rPr>
        <sz val="12"/>
        <rFont val="HG丸ｺﾞｼｯｸM-PRO"/>
        <family val="3"/>
        <charset val="128"/>
      </rPr>
      <t xml:space="preserve">
責任者はコーチにつくことができませんのでご注意下さい。但し、県連登録学校で、責任者が学校教諭である場合はコーチにつくことができます。
</t>
    </r>
    <r>
      <rPr>
        <sz val="12"/>
        <color rgb="FFFF0000"/>
        <rFont val="HG丸ｺﾞｼｯｸM-PRO"/>
        <family val="3"/>
        <charset val="128"/>
      </rPr>
      <t>上記が守られていない申込は受け付けません</t>
    </r>
    <r>
      <rPr>
        <sz val="12"/>
        <rFont val="HG丸ｺﾞｼｯｸM-PRO"/>
        <family val="3"/>
        <charset val="128"/>
      </rPr>
      <t>のでご注意下さい。特別な事情がある場合は、申込書の通信欄に記載してください。</t>
    </r>
    <rPh sb="0" eb="3">
      <t>セキニンシャ</t>
    </rPh>
    <rPh sb="4" eb="5">
      <t>カタ</t>
    </rPh>
    <rPh sb="7" eb="11">
      <t>タイカイシュッセキ</t>
    </rPh>
    <rPh sb="12" eb="14">
      <t>バアイ</t>
    </rPh>
    <rPh sb="15" eb="17">
      <t>ケンレン</t>
    </rPh>
    <rPh sb="20" eb="23">
      <t>カイサイチ</t>
    </rPh>
    <rPh sb="23" eb="25">
      <t>ヤクイン</t>
    </rPh>
    <rPh sb="26" eb="28">
      <t>ケンレン</t>
    </rPh>
    <rPh sb="32" eb="34">
      <t>シンパン</t>
    </rPh>
    <rPh sb="34" eb="35">
      <t>イン</t>
    </rPh>
    <rPh sb="36" eb="38">
      <t>タイカイ</t>
    </rPh>
    <rPh sb="38" eb="40">
      <t>ウンエイ</t>
    </rPh>
    <rPh sb="40" eb="42">
      <t>ホジョ</t>
    </rPh>
    <rPh sb="42" eb="43">
      <t>イン</t>
    </rPh>
    <rPh sb="44" eb="47">
      <t>ドウジョウチョウ</t>
    </rPh>
    <rPh sb="49" eb="52">
      <t>ホジョイン</t>
    </rPh>
    <rPh sb="53" eb="56">
      <t>ホゴシャ</t>
    </rPh>
    <rPh sb="61" eb="62">
      <t>カナラ</t>
    </rPh>
    <rPh sb="63" eb="65">
      <t>ナマエ</t>
    </rPh>
    <rPh sb="66" eb="68">
      <t>キサイ</t>
    </rPh>
    <rPh sb="70" eb="74">
      <t>タイカイウンエイ</t>
    </rPh>
    <rPh sb="76" eb="78">
      <t>キョウリョク</t>
    </rPh>
    <rPh sb="84" eb="87">
      <t>セキニンシャ</t>
    </rPh>
    <rPh sb="88" eb="89">
      <t>カタ</t>
    </rPh>
    <rPh sb="90" eb="94">
      <t>タイカイケッセキ</t>
    </rPh>
    <rPh sb="95" eb="97">
      <t>バアイ</t>
    </rPh>
    <rPh sb="98" eb="100">
      <t>ダイリ</t>
    </rPh>
    <rPh sb="101" eb="102">
      <t>カタ</t>
    </rPh>
    <rPh sb="103" eb="105">
      <t>ヤクイン</t>
    </rPh>
    <rPh sb="106" eb="108">
      <t>シンパン</t>
    </rPh>
    <rPh sb="109" eb="112">
      <t>ホジョイン</t>
    </rPh>
    <rPh sb="118" eb="119">
      <t>ダ</t>
    </rPh>
    <rPh sb="128" eb="130">
      <t>クマモト</t>
    </rPh>
    <rPh sb="130" eb="132">
      <t>ケンレン</t>
    </rPh>
    <rPh sb="132" eb="136">
      <t>コウツウヒトウ</t>
    </rPh>
    <rPh sb="136" eb="140">
      <t>シキュウキジュン</t>
    </rPh>
    <rPh sb="142" eb="143">
      <t>シタガ</t>
    </rPh>
    <rPh sb="145" eb="149">
      <t>コウツウヒトウ</t>
    </rPh>
    <rPh sb="150" eb="152">
      <t>シキュウ</t>
    </rPh>
    <rPh sb="157" eb="160">
      <t>セキニンシャ</t>
    </rPh>
    <rPh sb="178" eb="181">
      <t>チュウイクダ</t>
    </rPh>
    <rPh sb="184" eb="185">
      <t>タダ</t>
    </rPh>
    <rPh sb="191" eb="193">
      <t>ガッコウ</t>
    </rPh>
    <rPh sb="195" eb="198">
      <t>セキニンシャ</t>
    </rPh>
    <rPh sb="199" eb="201">
      <t>ガッコウ</t>
    </rPh>
    <rPh sb="201" eb="203">
      <t>キョウユ</t>
    </rPh>
    <rPh sb="206" eb="208">
      <t>バアイ</t>
    </rPh>
    <rPh sb="224" eb="226">
      <t>ジョウキ</t>
    </rPh>
    <rPh sb="227" eb="228">
      <t>マモ</t>
    </rPh>
    <rPh sb="234" eb="236">
      <t>モウシコミ</t>
    </rPh>
    <rPh sb="237" eb="238">
      <t>ウ</t>
    </rPh>
    <rPh sb="239" eb="240">
      <t>ツ</t>
    </rPh>
    <rPh sb="247" eb="250">
      <t>チュウイクダ</t>
    </rPh>
    <rPh sb="253" eb="255">
      <t>トクベツ</t>
    </rPh>
    <rPh sb="256" eb="258">
      <t>ジジョウ</t>
    </rPh>
    <rPh sb="261" eb="263">
      <t>バアイ</t>
    </rPh>
    <rPh sb="265" eb="268">
      <t>モウシコミショ</t>
    </rPh>
    <rPh sb="269" eb="272">
      <t>ツウシンラン</t>
    </rPh>
    <rPh sb="273" eb="275">
      <t>キサイ</t>
    </rPh>
    <phoneticPr fontId="2"/>
  </si>
  <si>
    <r>
      <t xml:space="preserve">責任者または責任者代理以外で、以下の通り補助員をお願いします。
</t>
    </r>
    <r>
      <rPr>
        <sz val="12"/>
        <color rgb="FFFF0000"/>
        <rFont val="HG丸ｺﾞｼｯｸM-PRO"/>
        <family val="3"/>
        <charset val="128"/>
      </rPr>
      <t>参加者１０名まで→補助員１名
参加者１５名まで→補助員２名
参加者２０名まで→補助員３名
参加者２１名以上→補助員４名　　　　　　　　　　　　　　　　　　　　　　　　　　　　　　　　　　　　　　　　　　　　　　　　　　　　　　　　　　　　　　　　　　　上記が守られていない申込は受け付けません</t>
    </r>
    <r>
      <rPr>
        <sz val="12"/>
        <rFont val="HG丸ｺﾞｼｯｸM-PRO"/>
        <family val="3"/>
        <charset val="128"/>
      </rPr>
      <t>のでご注意下さい。特別な事情がある場合は、申込書の通信欄に記載してください。</t>
    </r>
    <rPh sb="0" eb="3">
      <t>セキニンシャ</t>
    </rPh>
    <rPh sb="6" eb="9">
      <t>セキニンシャ</t>
    </rPh>
    <rPh sb="9" eb="11">
      <t>ダイリ</t>
    </rPh>
    <rPh sb="11" eb="13">
      <t>イガイ</t>
    </rPh>
    <rPh sb="15" eb="17">
      <t>イカ</t>
    </rPh>
    <rPh sb="18" eb="19">
      <t>トオ</t>
    </rPh>
    <rPh sb="20" eb="23">
      <t>ホジョイン</t>
    </rPh>
    <rPh sb="25" eb="26">
      <t>ネガ</t>
    </rPh>
    <rPh sb="32" eb="35">
      <t>サンカシャ</t>
    </rPh>
    <rPh sb="39" eb="42">
      <t>ホジョイン</t>
    </rPh>
    <rPh sb="45" eb="46">
      <t>メイ</t>
    </rPh>
    <rPh sb="55" eb="58">
      <t>ホジョイン</t>
    </rPh>
    <rPh sb="62" eb="65">
      <t>サンカシャ</t>
    </rPh>
    <rPh sb="67" eb="68">
      <t>メイ</t>
    </rPh>
    <rPh sb="71" eb="74">
      <t>ホジョイン</t>
    </rPh>
    <rPh sb="75" eb="76">
      <t>メイ</t>
    </rPh>
    <rPh sb="77" eb="80">
      <t>サンカシャ</t>
    </rPh>
    <rPh sb="82" eb="83">
      <t>メイ</t>
    </rPh>
    <rPh sb="83" eb="85">
      <t>イジョウ</t>
    </rPh>
    <rPh sb="86" eb="89">
      <t>ホジョイン</t>
    </rPh>
    <rPh sb="90" eb="91">
      <t>メイ</t>
    </rPh>
    <rPh sb="160" eb="161">
      <t>マモ</t>
    </rPh>
    <rPh sb="167" eb="169">
      <t>モウシコミ</t>
    </rPh>
    <rPh sb="170" eb="171">
      <t>ウ</t>
    </rPh>
    <rPh sb="172" eb="173">
      <t>ツ</t>
    </rPh>
    <rPh sb="180" eb="183">
      <t>チュウイクダ</t>
    </rPh>
    <rPh sb="186" eb="188">
      <t>トクベツ</t>
    </rPh>
    <rPh sb="189" eb="191">
      <t>ジジョウ</t>
    </rPh>
    <rPh sb="194" eb="196">
      <t>バアイ</t>
    </rPh>
    <rPh sb="198" eb="201">
      <t>モウシコミショ</t>
    </rPh>
    <rPh sb="202" eb="205">
      <t>ツウシンラン</t>
    </rPh>
    <rPh sb="206" eb="208">
      <t>キサイ</t>
    </rPh>
    <phoneticPr fontId="2"/>
  </si>
  <si>
    <t>申込締切　１０月　１0日（金）１７：００まで</t>
    <rPh sb="0" eb="4">
      <t>モウシコミシメキリ</t>
    </rPh>
    <rPh sb="7" eb="8">
      <t>ガツ</t>
    </rPh>
    <rPh sb="11" eb="12">
      <t>ニチ</t>
    </rPh>
    <rPh sb="13" eb="14">
      <t>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</si>
</sst>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176" formatCode="yyyy/m/d;@"/>
    <numFmt numFmtId="177" formatCode="0_);[Red]\(0\)"/>
    <numFmt numFmtId="178" formatCode="&quot;年&quot;&quot;齢&quot;"/>
    <numFmt numFmtId="179" formatCode="0&quot;人&quot;"/>
    <numFmt numFmtId="180" formatCode="0&quot;年&quot;"/>
    <numFmt numFmtId="181" formatCode="0&quot;チ&quot;&quot;ー&quot;&quot;ム&quot;"/>
    <numFmt numFmtId="182" formatCode="0000000"/>
    <numFmt numFmtId="183" formatCode="00000"/>
  </numFmts>
  <fonts count="42">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HG丸ｺﾞｼｯｸM-PRO"/>
      <family val="2"/>
      <charset val="128"/>
    </font>
    <font>
      <sz val="6"/>
      <name val="ＭＳ Ｐ明朝"/>
      <family val="1"/>
      <charset val="128"/>
    </font>
    <font>
      <sz val="10"/>
      <color theme="1"/>
      <name val="HG丸ｺﾞｼｯｸM-PRO"/>
      <family val="3"/>
      <charset val="128"/>
    </font>
    <font>
      <sz val="6"/>
      <name val="HG丸ｺﾞｼｯｸM-PRO"/>
      <family val="2"/>
      <charset val="128"/>
    </font>
    <font>
      <sz val="6"/>
      <name val="ＭＳ Ｐゴシック"/>
      <family val="3"/>
      <charset val="128"/>
    </font>
    <font>
      <sz val="10"/>
      <name val="HG丸ｺﾞｼｯｸM-PRO"/>
      <family val="3"/>
      <charset val="128"/>
    </font>
    <font>
      <sz val="10"/>
      <color rgb="FFFF0000"/>
      <name val="HG丸ｺﾞｼｯｸM-PRO"/>
      <family val="3"/>
      <charset val="128"/>
    </font>
    <font>
      <sz val="10"/>
      <color theme="0"/>
      <name val="HG丸ｺﾞｼｯｸM-PRO"/>
      <family val="3"/>
      <charset val="128"/>
    </font>
    <font>
      <sz val="12"/>
      <color rgb="FFFF0000"/>
      <name val="HG丸ｺﾞｼｯｸM-PRO"/>
      <family val="3"/>
      <charset val="128"/>
    </font>
    <font>
      <sz val="11"/>
      <name val="HG丸ｺﾞｼｯｸM-PRO"/>
      <family val="3"/>
      <charset val="128"/>
    </font>
    <font>
      <b/>
      <sz val="11"/>
      <color rgb="FFFF0000"/>
      <name val="HG丸ｺﾞｼｯｸM-PRO"/>
      <family val="3"/>
      <charset val="128"/>
    </font>
    <font>
      <sz val="11"/>
      <color rgb="FFFF0000"/>
      <name val="HG丸ｺﾞｼｯｸM-PRO"/>
      <family val="3"/>
      <charset val="128"/>
    </font>
    <font>
      <sz val="11"/>
      <color indexed="8"/>
      <name val="HGPｺﾞｼｯｸM"/>
      <family val="3"/>
      <charset val="128"/>
    </font>
    <font>
      <sz val="11"/>
      <color theme="1"/>
      <name val="HG丸ｺﾞｼｯｸM-PRO"/>
      <family val="3"/>
      <charset val="128"/>
    </font>
    <font>
      <sz val="14"/>
      <color rgb="FFFF0000"/>
      <name val="HG丸ｺﾞｼｯｸM-PRO"/>
      <family val="3"/>
      <charset val="128"/>
    </font>
    <font>
      <sz val="12"/>
      <name val="HG丸ｺﾞｼｯｸM-PRO"/>
      <family val="3"/>
      <charset val="128"/>
    </font>
    <font>
      <sz val="16"/>
      <color rgb="FFFF0000"/>
      <name val="HG丸ｺﾞｼｯｸM-PRO"/>
      <family val="3"/>
      <charset val="128"/>
    </font>
    <font>
      <sz val="14"/>
      <color theme="1"/>
      <name val="HG丸ｺﾞｼｯｸM-PRO"/>
      <family val="3"/>
      <charset val="128"/>
    </font>
    <font>
      <sz val="12"/>
      <color theme="1"/>
      <name val="HG丸ｺﾞｼｯｸM-PRO"/>
      <family val="3"/>
      <charset val="128"/>
    </font>
    <font>
      <sz val="24"/>
      <color theme="1"/>
      <name val="HG丸ｺﾞｼｯｸM-PRO"/>
      <family val="3"/>
      <charset val="128"/>
    </font>
    <font>
      <sz val="14"/>
      <color rgb="FFC00000"/>
      <name val="HG丸ｺﾞｼｯｸM-PRO"/>
      <family val="3"/>
      <charset val="128"/>
    </font>
    <font>
      <b/>
      <sz val="10"/>
      <color rgb="FFFF0000"/>
      <name val="HG丸ｺﾞｼｯｸM-PRO"/>
      <family val="3"/>
      <charset val="128"/>
    </font>
    <font>
      <u/>
      <sz val="10"/>
      <color rgb="FFFF0000"/>
      <name val="HG丸ｺﾞｼｯｸM-PRO"/>
      <family val="3"/>
      <charset val="128"/>
    </font>
    <font>
      <b/>
      <sz val="12"/>
      <color rgb="FFFF0000"/>
      <name val="HG丸ｺﾞｼｯｸM-PRO"/>
      <family val="3"/>
      <charset val="128"/>
    </font>
    <font>
      <u/>
      <sz val="20"/>
      <color theme="1"/>
      <name val="HG丸ｺﾞｼｯｸM-PRO"/>
      <family val="3"/>
      <charset val="128"/>
    </font>
    <font>
      <sz val="24"/>
      <color rgb="FFFF0000"/>
      <name val="HG丸ｺﾞｼｯｸM-PRO"/>
      <family val="3"/>
      <charset val="128"/>
    </font>
    <font>
      <b/>
      <sz val="9"/>
      <color indexed="81"/>
      <name val="MS P ゴシック"/>
      <family val="3"/>
      <charset val="128"/>
    </font>
    <font>
      <b/>
      <sz val="9"/>
      <color indexed="10"/>
      <name val="MS P ゴシック"/>
      <family val="3"/>
      <charset val="128"/>
    </font>
    <font>
      <sz val="20"/>
      <color theme="1"/>
      <name val="HG丸ｺﾞｼｯｸM-PRO"/>
      <family val="3"/>
      <charset val="128"/>
    </font>
    <font>
      <sz val="16"/>
      <color theme="1"/>
      <name val="HG丸ｺﾞｼｯｸM-PRO"/>
      <family val="3"/>
      <charset val="128"/>
    </font>
    <font>
      <sz val="11"/>
      <name val="ＭＳ Ｐゴシック"/>
      <family val="3"/>
      <charset val="128"/>
    </font>
    <font>
      <b/>
      <sz val="11"/>
      <color rgb="FF0070C0"/>
      <name val="HG丸ｺﾞｼｯｸM-PRO"/>
      <family val="3"/>
      <charset val="128"/>
    </font>
    <font>
      <b/>
      <sz val="12"/>
      <color rgb="FF0070C0"/>
      <name val="HG丸ｺﾞｼｯｸM-PRO"/>
      <family val="3"/>
      <charset val="128"/>
    </font>
    <font>
      <b/>
      <sz val="14"/>
      <name val="HG丸ｺﾞｼｯｸM-PRO"/>
      <family val="3"/>
      <charset val="128"/>
    </font>
    <font>
      <b/>
      <sz val="14"/>
      <color rgb="FFFF0000"/>
      <name val="游ゴシック"/>
      <family val="3"/>
      <charset val="128"/>
      <scheme val="minor"/>
    </font>
    <font>
      <sz val="10"/>
      <color theme="1"/>
      <name val="HG丸ｺﾞｼｯｸM-PRO"/>
      <family val="3"/>
      <charset val="134"/>
    </font>
    <font>
      <sz val="14"/>
      <color rgb="FFFF0000"/>
      <name val="MS UI Gothic"/>
      <family val="3"/>
      <charset val="128"/>
    </font>
    <font>
      <sz val="12"/>
      <color theme="4"/>
      <name val="HG丸ｺﾞｼｯｸM-PRO"/>
      <family val="3"/>
      <charset val="128"/>
    </font>
    <font>
      <sz val="12"/>
      <color rgb="FFFF0000"/>
      <name val="Microsoft YaHei"/>
      <family val="3"/>
      <charset val="134"/>
    </font>
  </fonts>
  <fills count="14">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FFC000"/>
        <bgColor indexed="64"/>
      </patternFill>
    </fill>
    <fill>
      <patternFill patternType="solid">
        <fgColor rgb="FFEAEAEA"/>
        <bgColor indexed="64"/>
      </patternFill>
    </fill>
    <fill>
      <patternFill patternType="solid">
        <fgColor rgb="FFCCFFFF"/>
        <bgColor indexed="64"/>
      </patternFill>
    </fill>
    <fill>
      <patternFill patternType="solid">
        <fgColor rgb="FFFFFF99"/>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39997558519241921"/>
        <bgColor indexed="64"/>
      </patternFill>
    </fill>
  </fills>
  <borders count="54">
    <border>
      <left/>
      <right/>
      <top/>
      <bottom/>
      <diagonal/>
    </border>
    <border>
      <left style="thin">
        <color auto="1"/>
      </left>
      <right style="thin">
        <color auto="1"/>
      </right>
      <top style="medium">
        <color auto="1"/>
      </top>
      <bottom/>
      <diagonal/>
    </border>
    <border>
      <left style="medium">
        <color auto="1"/>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indexed="64"/>
      </left>
      <right/>
      <top style="thin">
        <color indexed="64"/>
      </top>
      <bottom style="thin">
        <color indexed="64"/>
      </bottom>
      <diagonal/>
    </border>
    <border>
      <left style="thin">
        <color auto="1"/>
      </left>
      <right/>
      <top style="thin">
        <color auto="1"/>
      </top>
      <bottom style="medium">
        <color auto="1"/>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auto="1"/>
      </bottom>
      <diagonal/>
    </border>
    <border>
      <left style="thin">
        <color indexed="64"/>
      </left>
      <right style="medium">
        <color indexed="64"/>
      </right>
      <top style="thin">
        <color indexed="64"/>
      </top>
      <bottom style="thin">
        <color indexed="64"/>
      </bottom>
      <diagonal/>
    </border>
    <border diagonalUp="1">
      <left style="thin">
        <color auto="1"/>
      </left>
      <right style="medium">
        <color indexed="64"/>
      </right>
      <top style="thin">
        <color auto="1"/>
      </top>
      <bottom style="thin">
        <color auto="1"/>
      </bottom>
      <diagonal style="thin">
        <color auto="1"/>
      </diagonal>
    </border>
    <border diagonalUp="1">
      <left style="thin">
        <color indexed="64"/>
      </left>
      <right style="thin">
        <color indexed="64"/>
      </right>
      <top/>
      <bottom style="thin">
        <color indexed="64"/>
      </bottom>
      <diagonal style="thin">
        <color indexed="64"/>
      </diagonal>
    </border>
    <border diagonalUp="1">
      <left style="thin">
        <color auto="1"/>
      </left>
      <right style="medium">
        <color indexed="64"/>
      </right>
      <top/>
      <bottom style="thin">
        <color auto="1"/>
      </bottom>
      <diagonal style="thin">
        <color auto="1"/>
      </diagonal>
    </border>
    <border>
      <left style="thin">
        <color indexed="64"/>
      </left>
      <right style="medium">
        <color indexed="64"/>
      </right>
      <top/>
      <bottom style="thin">
        <color indexed="64"/>
      </bottom>
      <diagonal/>
    </border>
    <border>
      <left style="medium">
        <color auto="1"/>
      </left>
      <right style="thin">
        <color auto="1"/>
      </right>
      <top style="thin">
        <color auto="1"/>
      </top>
      <bottom/>
      <diagonal/>
    </border>
    <border>
      <left style="medium">
        <color auto="1"/>
      </left>
      <right style="thin">
        <color auto="1"/>
      </right>
      <top/>
      <bottom/>
      <diagonal/>
    </border>
    <border>
      <left/>
      <right style="thin">
        <color indexed="64"/>
      </right>
      <top style="medium">
        <color indexed="64"/>
      </top>
      <bottom style="medium">
        <color indexed="64"/>
      </bottom>
      <diagonal/>
    </border>
    <border>
      <left/>
      <right style="thin">
        <color auto="1"/>
      </right>
      <top style="thin">
        <color auto="1"/>
      </top>
      <bottom style="medium">
        <color auto="1"/>
      </bottom>
      <diagonal/>
    </border>
    <border>
      <left style="thin">
        <color indexed="64"/>
      </left>
      <right/>
      <top style="medium">
        <color indexed="64"/>
      </top>
      <bottom style="medium">
        <color indexed="64"/>
      </bottom>
      <diagonal/>
    </border>
    <border>
      <left style="thin">
        <color auto="1"/>
      </left>
      <right/>
      <top style="medium">
        <color indexed="64"/>
      </top>
      <bottom style="thin">
        <color indexed="64"/>
      </bottom>
      <diagonal/>
    </border>
    <border>
      <left/>
      <right style="thin">
        <color indexed="64"/>
      </right>
      <top style="medium">
        <color indexed="64"/>
      </top>
      <bottom style="thin">
        <color indexed="64"/>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style="thin">
        <color auto="1"/>
      </top>
      <bottom style="medium">
        <color auto="1"/>
      </bottom>
      <diagonal style="thin">
        <color indexed="64"/>
      </diagonal>
    </border>
    <border diagonalUp="1">
      <left style="thin">
        <color auto="1"/>
      </left>
      <right style="medium">
        <color indexed="64"/>
      </right>
      <top style="thin">
        <color auto="1"/>
      </top>
      <bottom style="medium">
        <color auto="1"/>
      </bottom>
      <diagonal style="thin">
        <color auto="1"/>
      </diagonal>
    </border>
    <border>
      <left style="medium">
        <color indexed="64"/>
      </left>
      <right style="medium">
        <color indexed="64"/>
      </right>
      <top/>
      <bottom/>
      <diagonal/>
    </border>
  </borders>
  <cellStyleXfs count="9">
    <xf numFmtId="0" fontId="0" fillId="0" borderId="0">
      <alignment vertical="center"/>
    </xf>
    <xf numFmtId="0" fontId="3" fillId="0" borderId="0">
      <alignment vertical="center"/>
    </xf>
    <xf numFmtId="0" fontId="1" fillId="0" borderId="0">
      <alignment vertical="center"/>
    </xf>
    <xf numFmtId="0" fontId="1" fillId="0" borderId="0">
      <alignment vertical="center"/>
    </xf>
    <xf numFmtId="0" fontId="15"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3" fillId="0" borderId="0"/>
    <xf numFmtId="38" fontId="33" fillId="0" borderId="0" applyFont="0" applyFill="0" applyBorder="0" applyAlignment="0" applyProtection="0">
      <alignment vertical="center"/>
    </xf>
  </cellStyleXfs>
  <cellXfs count="280">
    <xf numFmtId="0" fontId="0" fillId="0" borderId="0" xfId="0">
      <alignment vertical="center"/>
    </xf>
    <xf numFmtId="0" fontId="5" fillId="0" borderId="0" xfId="0" applyFont="1" applyAlignment="1">
      <alignment horizontal="center" vertical="center"/>
    </xf>
    <xf numFmtId="0" fontId="5" fillId="0" borderId="0" xfId="0" applyFont="1" applyAlignment="1">
      <alignment horizontal="left" vertical="center"/>
    </xf>
    <xf numFmtId="14" fontId="10" fillId="0" borderId="0" xfId="0" applyNumberFormat="1" applyFont="1" applyAlignment="1">
      <alignment horizontal="center" vertical="center"/>
    </xf>
    <xf numFmtId="0" fontId="5" fillId="2" borderId="4" xfId="0" applyFont="1" applyFill="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locked="0" hidden="1"/>
    </xf>
    <xf numFmtId="0" fontId="14" fillId="0" borderId="0" xfId="0" applyFont="1" applyAlignment="1">
      <alignment horizontal="left" vertical="center"/>
    </xf>
    <xf numFmtId="0" fontId="16" fillId="0" borderId="0" xfId="2" applyFont="1" applyAlignment="1">
      <alignment horizontal="left" vertical="center"/>
    </xf>
    <xf numFmtId="0" fontId="16" fillId="0" borderId="0" xfId="2" applyFont="1" applyAlignment="1">
      <alignment horizontal="center" vertical="center"/>
    </xf>
    <xf numFmtId="0" fontId="16" fillId="0" borderId="17" xfId="2" applyFont="1" applyBorder="1" applyAlignment="1">
      <alignment horizontal="left" vertical="center"/>
    </xf>
    <xf numFmtId="0" fontId="16" fillId="0" borderId="18" xfId="2" applyFont="1" applyBorder="1" applyAlignment="1">
      <alignment horizontal="left" vertical="center"/>
    </xf>
    <xf numFmtId="57" fontId="16" fillId="0" borderId="0" xfId="2" applyNumberFormat="1" applyFont="1">
      <alignment vertical="center"/>
    </xf>
    <xf numFmtId="0" fontId="16" fillId="0" borderId="0" xfId="2" applyFont="1" applyAlignment="1">
      <alignment horizontal="right" vertical="center"/>
    </xf>
    <xf numFmtId="0" fontId="12" fillId="4" borderId="4" xfId="2" applyFont="1" applyFill="1" applyBorder="1" applyAlignment="1">
      <alignment horizontal="center" vertical="center"/>
    </xf>
    <xf numFmtId="0" fontId="16" fillId="0" borderId="0" xfId="2" applyFont="1">
      <alignment vertical="center"/>
    </xf>
    <xf numFmtId="0" fontId="5" fillId="0" borderId="4" xfId="0" applyFont="1" applyBorder="1" applyAlignment="1" applyProtection="1">
      <alignment horizontal="center" vertical="center" shrinkToFit="1"/>
      <protection locked="0"/>
    </xf>
    <xf numFmtId="0" fontId="5" fillId="0" borderId="16"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4" borderId="11"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32" xfId="0" applyFont="1" applyFill="1" applyBorder="1" applyAlignment="1">
      <alignment horizontal="center" vertical="center"/>
    </xf>
    <xf numFmtId="0" fontId="22" fillId="0" borderId="0" xfId="0" applyFont="1">
      <alignment vertical="center"/>
    </xf>
    <xf numFmtId="177" fontId="5" fillId="0" borderId="4" xfId="0" applyNumberFormat="1" applyFont="1" applyBorder="1" applyAlignment="1">
      <alignment horizontal="center" vertical="center"/>
    </xf>
    <xf numFmtId="0" fontId="16" fillId="0" borderId="0" xfId="0" applyFont="1" applyAlignment="1">
      <alignment vertical="center" shrinkToFit="1"/>
    </xf>
    <xf numFmtId="0" fontId="16" fillId="0" borderId="4" xfId="0" applyFont="1" applyBorder="1" applyAlignment="1">
      <alignment horizontal="center" vertical="center" shrinkToFit="1"/>
    </xf>
    <xf numFmtId="0" fontId="16" fillId="0" borderId="0" xfId="0" applyFont="1" applyAlignment="1">
      <alignment horizontal="center" vertical="center" shrinkToFit="1"/>
    </xf>
    <xf numFmtId="0" fontId="16" fillId="0" borderId="0" xfId="0" applyFont="1" applyAlignment="1">
      <alignment horizontal="centerContinuous" vertical="center" shrinkToFit="1"/>
    </xf>
    <xf numFmtId="0" fontId="5" fillId="5" borderId="3" xfId="0" applyFont="1" applyFill="1" applyBorder="1" applyAlignment="1" applyProtection="1">
      <alignment horizontal="center" vertical="center"/>
      <protection locked="0"/>
    </xf>
    <xf numFmtId="0" fontId="5" fillId="5" borderId="4" xfId="0" applyFont="1" applyFill="1" applyBorder="1" applyAlignment="1" applyProtection="1">
      <alignment horizontal="center" vertical="center"/>
      <protection locked="0"/>
    </xf>
    <xf numFmtId="0" fontId="5" fillId="5" borderId="33" xfId="0" applyFont="1" applyFill="1" applyBorder="1" applyAlignment="1" applyProtection="1">
      <alignment horizontal="center" vertical="center" shrinkToFit="1"/>
      <protection locked="0"/>
    </xf>
    <xf numFmtId="0" fontId="5" fillId="0" borderId="27" xfId="0" applyFont="1" applyBorder="1" applyAlignment="1" applyProtection="1">
      <alignment horizontal="center" vertical="center"/>
      <protection locked="0"/>
    </xf>
    <xf numFmtId="0" fontId="20" fillId="0" borderId="0" xfId="0" applyFont="1">
      <alignment vertical="center"/>
    </xf>
    <xf numFmtId="0" fontId="5" fillId="3" borderId="31" xfId="0" applyFont="1" applyFill="1" applyBorder="1" applyAlignment="1" applyProtection="1">
      <alignment horizontal="left" vertical="center"/>
      <protection locked="0"/>
    </xf>
    <xf numFmtId="0" fontId="16" fillId="10" borderId="4" xfId="0" applyFont="1" applyFill="1" applyBorder="1" applyAlignment="1">
      <alignment horizontal="center" vertical="center" shrinkToFit="1"/>
    </xf>
    <xf numFmtId="0" fontId="16" fillId="11" borderId="4" xfId="0" applyFont="1" applyFill="1" applyBorder="1" applyAlignment="1">
      <alignment horizontal="center" vertical="center" shrinkToFit="1"/>
    </xf>
    <xf numFmtId="180" fontId="5" fillId="0" borderId="4" xfId="0" applyNumberFormat="1" applyFont="1" applyBorder="1" applyAlignment="1">
      <alignment horizontal="center" vertical="center"/>
    </xf>
    <xf numFmtId="0" fontId="16" fillId="0" borderId="19" xfId="2" applyFont="1" applyBorder="1" applyAlignment="1">
      <alignment horizontal="left" vertical="center"/>
    </xf>
    <xf numFmtId="0" fontId="16" fillId="0" borderId="20" xfId="2" applyFont="1" applyBorder="1" applyAlignment="1">
      <alignment horizontal="left" vertical="center"/>
    </xf>
    <xf numFmtId="0" fontId="16" fillId="0" borderId="21" xfId="2" applyFont="1" applyBorder="1" applyAlignment="1">
      <alignment horizontal="left" vertical="center"/>
    </xf>
    <xf numFmtId="0" fontId="16" fillId="4" borderId="4" xfId="2" applyFont="1" applyFill="1" applyBorder="1" applyAlignment="1">
      <alignment horizontal="center" vertical="center"/>
    </xf>
    <xf numFmtId="0" fontId="12" fillId="0" borderId="0" xfId="2" applyFont="1" applyAlignment="1">
      <alignment horizontal="right" vertical="center"/>
    </xf>
    <xf numFmtId="0" fontId="16" fillId="0" borderId="0" xfId="2" applyFont="1" applyAlignment="1">
      <alignment horizontal="right" vertical="center" shrinkToFit="1"/>
    </xf>
    <xf numFmtId="0" fontId="16" fillId="4" borderId="4" xfId="2" applyFont="1" applyFill="1" applyBorder="1" applyAlignment="1">
      <alignment horizontal="center" vertical="center" wrapText="1"/>
    </xf>
    <xf numFmtId="0" fontId="16" fillId="4" borderId="4" xfId="2" applyFont="1" applyFill="1" applyBorder="1" applyAlignment="1">
      <alignment horizontal="center" vertical="center" shrinkToFit="1"/>
    </xf>
    <xf numFmtId="0" fontId="16" fillId="7" borderId="4" xfId="2" applyFont="1" applyFill="1" applyBorder="1" applyAlignment="1">
      <alignment horizontal="center" vertical="center" shrinkToFit="1"/>
    </xf>
    <xf numFmtId="0" fontId="16" fillId="0" borderId="14" xfId="2" applyFont="1" applyBorder="1" applyAlignment="1">
      <alignment horizontal="center" vertical="center"/>
    </xf>
    <xf numFmtId="0" fontId="31" fillId="0" borderId="0" xfId="0" applyFont="1">
      <alignment vertical="center"/>
    </xf>
    <xf numFmtId="0" fontId="32" fillId="0" borderId="0" xfId="0" applyFont="1">
      <alignment vertical="center"/>
    </xf>
    <xf numFmtId="0" fontId="5" fillId="3" borderId="0" xfId="3" applyFont="1" applyFill="1" applyAlignment="1">
      <alignment horizontal="left" vertical="center" indent="1"/>
    </xf>
    <xf numFmtId="0" fontId="5" fillId="3" borderId="23" xfId="3" applyFont="1" applyFill="1" applyBorder="1" applyAlignment="1">
      <alignment horizontal="left" vertical="center" indent="1"/>
    </xf>
    <xf numFmtId="0" fontId="5" fillId="3" borderId="0" xfId="3" applyFont="1" applyFill="1">
      <alignment vertical="center"/>
    </xf>
    <xf numFmtId="0" fontId="5" fillId="3" borderId="23" xfId="3" applyFont="1" applyFill="1" applyBorder="1">
      <alignment vertical="center"/>
    </xf>
    <xf numFmtId="0" fontId="36" fillId="0" borderId="0" xfId="7" applyFont="1" applyAlignment="1">
      <alignment vertical="top"/>
    </xf>
    <xf numFmtId="0" fontId="11" fillId="0" borderId="0" xfId="0" applyFont="1" applyAlignment="1">
      <alignment horizontal="left" vertical="center" indent="3"/>
    </xf>
    <xf numFmtId="0" fontId="37" fillId="0" borderId="0" xfId="0" applyFont="1">
      <alignment vertical="center"/>
    </xf>
    <xf numFmtId="0" fontId="18" fillId="0" borderId="0" xfId="7" applyFont="1" applyAlignment="1">
      <alignment horizontal="left" vertical="top" wrapText="1" indent="2"/>
    </xf>
    <xf numFmtId="179" fontId="5" fillId="0" borderId="0" xfId="0" applyNumberFormat="1" applyFont="1" applyAlignment="1">
      <alignment horizontal="center" vertical="center"/>
    </xf>
    <xf numFmtId="5" fontId="5" fillId="0" borderId="0" xfId="0" applyNumberFormat="1" applyFont="1" applyAlignment="1">
      <alignment horizontal="right" vertical="center"/>
    </xf>
    <xf numFmtId="0" fontId="16" fillId="0" borderId="0" xfId="0" applyFont="1" applyAlignment="1">
      <alignment horizontal="right" vertical="center"/>
    </xf>
    <xf numFmtId="0" fontId="11" fillId="0" borderId="0" xfId="0" applyFont="1" applyAlignment="1">
      <alignment horizontal="left" vertical="center" wrapText="1" indent="1"/>
    </xf>
    <xf numFmtId="176" fontId="5" fillId="2" borderId="4" xfId="1" applyNumberFormat="1" applyFont="1" applyFill="1" applyBorder="1" applyAlignment="1" applyProtection="1">
      <alignment horizontal="center" vertical="center" shrinkToFit="1"/>
      <protection hidden="1"/>
    </xf>
    <xf numFmtId="176" fontId="5" fillId="0" borderId="4" xfId="0" applyNumberFormat="1" applyFont="1" applyBorder="1" applyAlignment="1" applyProtection="1">
      <alignment horizontal="center" vertical="center"/>
      <protection locked="0"/>
    </xf>
    <xf numFmtId="14" fontId="5" fillId="0" borderId="4" xfId="0" applyNumberFormat="1" applyFont="1" applyBorder="1" applyAlignment="1" applyProtection="1">
      <alignment horizontal="center" vertical="center" shrinkToFit="1"/>
      <protection locked="0"/>
    </xf>
    <xf numFmtId="14" fontId="5" fillId="0" borderId="4" xfId="2" applyNumberFormat="1" applyFont="1" applyBorder="1" applyAlignment="1" applyProtection="1">
      <alignment horizontal="center" vertical="center"/>
      <protection locked="0"/>
    </xf>
    <xf numFmtId="0" fontId="5" fillId="0" borderId="33" xfId="1" applyFont="1" applyBorder="1" applyAlignment="1" applyProtection="1">
      <alignment horizontal="center" vertical="center"/>
      <protection locked="0"/>
    </xf>
    <xf numFmtId="0" fontId="16" fillId="12" borderId="4" xfId="0" applyFont="1" applyFill="1" applyBorder="1" applyAlignment="1">
      <alignment horizontal="center" vertical="center" shrinkToFi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5" xfId="1" applyFont="1" applyBorder="1" applyAlignment="1" applyProtection="1">
      <alignment horizontal="center" vertical="center"/>
      <protection locked="0"/>
    </xf>
    <xf numFmtId="0" fontId="5" fillId="0" borderId="47" xfId="1" applyFont="1" applyBorder="1" applyAlignment="1" applyProtection="1">
      <alignment horizontal="center" vertical="center"/>
      <protection locked="0"/>
    </xf>
    <xf numFmtId="0" fontId="5" fillId="0" borderId="6" xfId="1" applyFont="1" applyBorder="1" applyAlignment="1" applyProtection="1">
      <alignment horizontal="center" vertical="center"/>
      <protection locked="0"/>
    </xf>
    <xf numFmtId="5" fontId="16" fillId="0" borderId="4" xfId="0" applyNumberFormat="1" applyFont="1" applyBorder="1" applyAlignment="1">
      <alignment horizontal="center" vertical="center"/>
    </xf>
    <xf numFmtId="5" fontId="16" fillId="0" borderId="7" xfId="0" applyNumberFormat="1" applyFont="1" applyBorder="1" applyAlignment="1">
      <alignment horizontal="center" vertical="center"/>
    </xf>
    <xf numFmtId="0" fontId="5" fillId="0" borderId="2" xfId="0" applyFont="1" applyBorder="1" applyAlignment="1">
      <alignment horizontal="center" vertical="center"/>
    </xf>
    <xf numFmtId="5" fontId="16" fillId="0" borderId="3" xfId="0" applyNumberFormat="1" applyFont="1" applyBorder="1" applyAlignment="1">
      <alignment horizontal="center" vertical="center"/>
    </xf>
    <xf numFmtId="5" fontId="5" fillId="2" borderId="11" xfId="0" applyNumberFormat="1" applyFont="1" applyFill="1" applyBorder="1" applyAlignment="1">
      <alignment horizontal="center" vertical="center"/>
    </xf>
    <xf numFmtId="0" fontId="5" fillId="2" borderId="12" xfId="0" applyFont="1" applyFill="1" applyBorder="1" applyAlignment="1">
      <alignment horizontal="center" vertical="center"/>
    </xf>
    <xf numFmtId="38" fontId="28" fillId="0" borderId="14" xfId="8" applyFont="1" applyFill="1" applyBorder="1" applyAlignment="1">
      <alignment horizontal="center" vertical="center"/>
    </xf>
    <xf numFmtId="38" fontId="28" fillId="0" borderId="15" xfId="8" applyFont="1" applyFill="1" applyBorder="1" applyAlignment="1">
      <alignment horizontal="center" vertical="center"/>
    </xf>
    <xf numFmtId="0" fontId="5" fillId="2" borderId="2"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8" fillId="2" borderId="4"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177" fontId="8" fillId="2" borderId="4" xfId="0" applyNumberFormat="1" applyFont="1" applyFill="1" applyBorder="1" applyAlignment="1">
      <alignment horizontal="center" vertical="center"/>
    </xf>
    <xf numFmtId="180" fontId="5" fillId="2" borderId="4" xfId="0" applyNumberFormat="1" applyFont="1" applyFill="1" applyBorder="1" applyAlignment="1">
      <alignment horizontal="center" vertical="center"/>
    </xf>
    <xf numFmtId="0" fontId="5" fillId="2" borderId="2" xfId="1" applyFont="1" applyFill="1" applyBorder="1" applyAlignment="1">
      <alignment horizontal="center" vertical="center"/>
    </xf>
    <xf numFmtId="0" fontId="5" fillId="2" borderId="33" xfId="1" applyFont="1" applyFill="1" applyBorder="1" applyAlignment="1">
      <alignment horizontal="center" vertical="center"/>
    </xf>
    <xf numFmtId="0" fontId="5" fillId="0" borderId="5" xfId="0" applyFont="1" applyBorder="1" applyAlignment="1">
      <alignment horizontal="center" vertical="center" shrinkToFit="1"/>
    </xf>
    <xf numFmtId="0" fontId="17" fillId="0" borderId="0" xfId="0" applyFont="1" applyAlignment="1">
      <alignment horizontal="left" vertical="center"/>
    </xf>
    <xf numFmtId="0" fontId="20" fillId="0" borderId="0" xfId="0" applyFont="1" applyAlignment="1">
      <alignment horizontal="left" vertical="center"/>
    </xf>
    <xf numFmtId="0" fontId="5" fillId="0" borderId="7" xfId="0" applyFont="1" applyBorder="1" applyAlignment="1" applyProtection="1">
      <alignment horizontal="center" vertical="center"/>
      <protection locked="0"/>
    </xf>
    <xf numFmtId="0" fontId="17" fillId="3" borderId="0" xfId="0" applyFont="1" applyFill="1" applyAlignment="1">
      <alignment horizontal="left" vertical="center"/>
    </xf>
    <xf numFmtId="0" fontId="5" fillId="3" borderId="22"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22" xfId="0" applyFont="1" applyFill="1" applyBorder="1" applyAlignment="1">
      <alignment horizontal="right" vertical="center"/>
    </xf>
    <xf numFmtId="0" fontId="5" fillId="3" borderId="0" xfId="0" applyFont="1" applyFill="1" applyAlignment="1">
      <alignment horizontal="right" vertical="center"/>
    </xf>
    <xf numFmtId="0" fontId="5" fillId="3" borderId="23" xfId="0" applyFont="1" applyFill="1" applyBorder="1" applyAlignment="1" applyProtection="1">
      <alignment horizontal="left" vertical="center"/>
      <protection locked="0"/>
    </xf>
    <xf numFmtId="0" fontId="24" fillId="3" borderId="25" xfId="3" applyFont="1" applyFill="1" applyBorder="1">
      <alignment vertical="center"/>
    </xf>
    <xf numFmtId="0" fontId="24" fillId="3" borderId="26" xfId="3" applyFont="1" applyFill="1" applyBorder="1">
      <alignment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182" fontId="8" fillId="2" borderId="37" xfId="1" applyNumberFormat="1" applyFont="1" applyFill="1" applyBorder="1" applyAlignment="1">
      <alignment horizontal="center" vertical="center" shrinkToFit="1"/>
    </xf>
    <xf numFmtId="177" fontId="5" fillId="0" borderId="7" xfId="0" applyNumberFormat="1" applyFont="1" applyBorder="1" applyAlignment="1">
      <alignment horizontal="center" vertical="center"/>
    </xf>
    <xf numFmtId="180" fontId="5" fillId="0" borderId="7" xfId="0" applyNumberFormat="1" applyFont="1" applyBorder="1" applyAlignment="1">
      <alignment horizontal="center" vertical="center"/>
    </xf>
    <xf numFmtId="0" fontId="5" fillId="0" borderId="7" xfId="0" applyFont="1" applyBorder="1" applyAlignment="1" applyProtection="1">
      <alignment horizontal="center" vertical="center" shrinkToFit="1"/>
      <protection locked="0" hidden="1"/>
    </xf>
    <xf numFmtId="0" fontId="26" fillId="3" borderId="30" xfId="3" applyFont="1" applyFill="1" applyBorder="1">
      <alignment vertical="center"/>
    </xf>
    <xf numFmtId="0" fontId="26" fillId="3" borderId="31" xfId="3" applyFont="1" applyFill="1" applyBorder="1">
      <alignment vertical="center"/>
    </xf>
    <xf numFmtId="0" fontId="25" fillId="3" borderId="0" xfId="3" applyFont="1" applyFill="1">
      <alignment vertical="center"/>
    </xf>
    <xf numFmtId="0" fontId="25" fillId="3" borderId="23" xfId="3" applyFont="1" applyFill="1" applyBorder="1">
      <alignment vertical="center"/>
    </xf>
    <xf numFmtId="0" fontId="5" fillId="0" borderId="53" xfId="0" applyFont="1" applyBorder="1">
      <alignment vertical="center"/>
    </xf>
    <xf numFmtId="0" fontId="5" fillId="3" borderId="0" xfId="3" applyFont="1" applyFill="1" applyAlignment="1">
      <alignment horizontal="left" vertical="center" indent="2"/>
    </xf>
    <xf numFmtId="0" fontId="26" fillId="3" borderId="30" xfId="3" applyFont="1" applyFill="1" applyBorder="1" applyAlignment="1">
      <alignment horizontal="left" vertical="center" indent="2"/>
    </xf>
    <xf numFmtId="0" fontId="25" fillId="3" borderId="0" xfId="3" applyFont="1" applyFill="1" applyAlignment="1">
      <alignment horizontal="left" vertical="center" indent="2"/>
    </xf>
    <xf numFmtId="0" fontId="5" fillId="3" borderId="0" xfId="3" applyFont="1" applyFill="1" applyAlignment="1">
      <alignment horizontal="left" vertical="center" indent="3"/>
    </xf>
    <xf numFmtId="0" fontId="24" fillId="3" borderId="25" xfId="3" applyFont="1" applyFill="1" applyBorder="1" applyAlignment="1">
      <alignment horizontal="left" vertical="center" indent="2"/>
    </xf>
    <xf numFmtId="0" fontId="5" fillId="4" borderId="29" xfId="0" applyFont="1" applyFill="1" applyBorder="1" applyAlignment="1">
      <alignment horizontal="centerContinuous" vertical="center"/>
    </xf>
    <xf numFmtId="0" fontId="5" fillId="4" borderId="30" xfId="0" applyFont="1" applyFill="1" applyBorder="1" applyAlignment="1">
      <alignment horizontal="centerContinuous" vertical="center"/>
    </xf>
    <xf numFmtId="0" fontId="5" fillId="4" borderId="31" xfId="0" applyFont="1" applyFill="1" applyBorder="1" applyAlignment="1">
      <alignment horizontal="centerContinuous" vertical="center"/>
    </xf>
    <xf numFmtId="0" fontId="5" fillId="3" borderId="22" xfId="3" applyFont="1" applyFill="1" applyBorder="1" applyAlignment="1">
      <alignment horizontal="left" vertical="center" indent="4"/>
    </xf>
    <xf numFmtId="0" fontId="26" fillId="3" borderId="29" xfId="3" applyFont="1" applyFill="1" applyBorder="1" applyAlignment="1">
      <alignment horizontal="left" vertical="center" indent="4"/>
    </xf>
    <xf numFmtId="0" fontId="25" fillId="3" borderId="22" xfId="3" applyFont="1" applyFill="1" applyBorder="1" applyAlignment="1">
      <alignment horizontal="left" vertical="center" indent="4"/>
    </xf>
    <xf numFmtId="0" fontId="5" fillId="3" borderId="22" xfId="3" applyFont="1" applyFill="1" applyBorder="1" applyAlignment="1">
      <alignment horizontal="left" vertical="center" indent="5"/>
    </xf>
    <xf numFmtId="0" fontId="35" fillId="3" borderId="22" xfId="3" applyFont="1" applyFill="1" applyBorder="1" applyAlignment="1">
      <alignment horizontal="left" vertical="center" indent="5"/>
    </xf>
    <xf numFmtId="0" fontId="34" fillId="3" borderId="22" xfId="3" applyFont="1" applyFill="1" applyBorder="1" applyAlignment="1">
      <alignment horizontal="left" vertical="center" indent="5"/>
    </xf>
    <xf numFmtId="0" fontId="34" fillId="3" borderId="22" xfId="2" applyFont="1" applyFill="1" applyBorder="1" applyAlignment="1">
      <alignment horizontal="left" vertical="center" indent="5"/>
    </xf>
    <xf numFmtId="0" fontId="5" fillId="0" borderId="24" xfId="0" applyFont="1" applyBorder="1" applyAlignment="1">
      <alignment horizontal="left" vertical="center" indent="4"/>
    </xf>
    <xf numFmtId="0" fontId="26" fillId="0" borderId="53" xfId="3" applyFont="1" applyBorder="1">
      <alignment vertical="center"/>
    </xf>
    <xf numFmtId="0" fontId="25" fillId="0" borderId="53" xfId="3" applyFont="1" applyBorder="1">
      <alignment vertical="center"/>
    </xf>
    <xf numFmtId="0" fontId="5" fillId="0" borderId="53" xfId="3" applyFont="1" applyBorder="1" applyAlignment="1">
      <alignment horizontal="left" vertical="center" indent="1"/>
    </xf>
    <xf numFmtId="0" fontId="5" fillId="0" borderId="53" xfId="3" applyFont="1" applyBorder="1">
      <alignment vertical="center"/>
    </xf>
    <xf numFmtId="0" fontId="35" fillId="0" borderId="53" xfId="3" applyFont="1" applyBorder="1" applyAlignment="1">
      <alignment horizontal="left" vertical="center" indent="1"/>
    </xf>
    <xf numFmtId="0" fontId="34" fillId="0" borderId="53" xfId="3" applyFont="1" applyBorder="1" applyAlignment="1">
      <alignment horizontal="left" vertical="center" indent="1"/>
    </xf>
    <xf numFmtId="0" fontId="34" fillId="0" borderId="53" xfId="2" applyFont="1" applyBorder="1" applyAlignment="1">
      <alignment horizontal="left" vertical="center" indent="1"/>
    </xf>
    <xf numFmtId="0" fontId="5" fillId="0" borderId="53" xfId="0" applyFont="1" applyBorder="1" applyAlignment="1">
      <alignment horizontal="center" vertical="center"/>
    </xf>
    <xf numFmtId="0" fontId="26" fillId="3" borderId="22" xfId="3" applyFont="1" applyFill="1" applyBorder="1" applyAlignment="1">
      <alignment horizontal="left" vertical="center" indent="4"/>
    </xf>
    <xf numFmtId="183" fontId="8" fillId="2" borderId="4" xfId="1" applyNumberFormat="1" applyFont="1" applyFill="1" applyBorder="1" applyAlignment="1">
      <alignment horizontal="center" vertical="center" shrinkToFit="1"/>
    </xf>
    <xf numFmtId="183" fontId="5" fillId="0" borderId="4" xfId="0" applyNumberFormat="1" applyFont="1" applyBorder="1" applyAlignment="1" applyProtection="1">
      <alignment horizontal="center" vertical="center"/>
      <protection locked="0"/>
    </xf>
    <xf numFmtId="182" fontId="5" fillId="0" borderId="33" xfId="0" applyNumberFormat="1" applyFont="1" applyBorder="1" applyAlignment="1" applyProtection="1">
      <alignment horizontal="center" vertical="center"/>
      <protection locked="0"/>
    </xf>
    <xf numFmtId="183" fontId="5" fillId="0" borderId="7" xfId="0" applyNumberFormat="1" applyFont="1" applyBorder="1" applyAlignment="1" applyProtection="1">
      <alignment horizontal="center" vertical="center"/>
      <protection locked="0"/>
    </xf>
    <xf numFmtId="182" fontId="5" fillId="0" borderId="47" xfId="0" applyNumberFormat="1" applyFont="1" applyBorder="1" applyAlignment="1" applyProtection="1">
      <alignment horizontal="center" vertical="center"/>
      <protection locked="0"/>
    </xf>
    <xf numFmtId="14" fontId="5" fillId="0" borderId="4" xfId="0" applyNumberFormat="1" applyFont="1" applyBorder="1" applyAlignment="1" applyProtection="1">
      <alignment horizontal="center" vertical="center"/>
      <protection locked="0"/>
    </xf>
    <xf numFmtId="14" fontId="5" fillId="0" borderId="7" xfId="0" applyNumberFormat="1" applyFont="1" applyBorder="1" applyAlignment="1" applyProtection="1">
      <alignment horizontal="center" vertical="center"/>
      <protection locked="0"/>
    </xf>
    <xf numFmtId="0" fontId="5" fillId="5" borderId="8" xfId="0" applyFont="1" applyFill="1" applyBorder="1" applyAlignment="1" applyProtection="1">
      <alignment horizontal="center" vertical="center"/>
      <protection locked="0"/>
    </xf>
    <xf numFmtId="0" fontId="5" fillId="5" borderId="15" xfId="0" applyFont="1" applyFill="1" applyBorder="1" applyAlignment="1" applyProtection="1">
      <alignment horizontal="center" vertical="center"/>
      <protection locked="0"/>
    </xf>
    <xf numFmtId="0" fontId="38" fillId="6" borderId="8" xfId="0" applyFont="1" applyFill="1" applyBorder="1" applyAlignment="1" applyProtection="1">
      <alignment horizontal="center" vertical="center"/>
      <protection locked="0"/>
    </xf>
    <xf numFmtId="0" fontId="5" fillId="6" borderId="15" xfId="0" applyFont="1" applyFill="1" applyBorder="1" applyAlignment="1" applyProtection="1">
      <alignment horizontal="center" vertical="center"/>
      <protection locked="0"/>
    </xf>
    <xf numFmtId="0" fontId="5" fillId="6" borderId="9" xfId="0" applyFont="1" applyFill="1" applyBorder="1" applyAlignment="1" applyProtection="1">
      <alignment horizontal="center" vertical="center"/>
      <protection locked="0"/>
    </xf>
    <xf numFmtId="0" fontId="5" fillId="6" borderId="41" xfId="0" applyFont="1" applyFill="1" applyBorder="1" applyAlignment="1" applyProtection="1">
      <alignment horizontal="center" vertical="center"/>
      <protection locked="0"/>
    </xf>
    <xf numFmtId="0" fontId="5" fillId="3" borderId="22" xfId="0" applyFont="1" applyFill="1" applyBorder="1" applyAlignment="1">
      <alignment horizontal="left" vertical="center"/>
    </xf>
    <xf numFmtId="0" fontId="5" fillId="3" borderId="0" xfId="0" applyFont="1" applyFill="1" applyAlignment="1">
      <alignment horizontal="left" vertical="center"/>
    </xf>
    <xf numFmtId="0" fontId="5" fillId="3" borderId="23" xfId="0" applyFont="1" applyFill="1" applyBorder="1" applyAlignment="1">
      <alignment horizontal="left" vertical="center"/>
    </xf>
    <xf numFmtId="0" fontId="9" fillId="3" borderId="22" xfId="0" applyFont="1" applyFill="1" applyBorder="1" applyAlignment="1">
      <alignment horizontal="left" vertical="center" indent="1"/>
    </xf>
    <xf numFmtId="0" fontId="9" fillId="3" borderId="0" xfId="0" applyFont="1" applyFill="1" applyAlignment="1">
      <alignment horizontal="left" vertical="center" indent="1"/>
    </xf>
    <xf numFmtId="0" fontId="9" fillId="3" borderId="23" xfId="0" applyFont="1" applyFill="1" applyBorder="1" applyAlignment="1">
      <alignment horizontal="left" vertical="center" indent="1"/>
    </xf>
    <xf numFmtId="0" fontId="5" fillId="3" borderId="29" xfId="0" applyFont="1" applyFill="1" applyBorder="1" applyAlignment="1">
      <alignment horizontal="right" vertical="center"/>
    </xf>
    <xf numFmtId="0" fontId="5" fillId="3" borderId="30" xfId="0" applyFont="1" applyFill="1" applyBorder="1" applyAlignment="1">
      <alignment horizontal="right" vertical="center"/>
    </xf>
    <xf numFmtId="0" fontId="5" fillId="2" borderId="45" xfId="1" applyFont="1" applyFill="1" applyBorder="1" applyAlignment="1" applyProtection="1">
      <alignment horizontal="center" vertical="center" shrinkToFit="1"/>
      <protection hidden="1"/>
    </xf>
    <xf numFmtId="0" fontId="5" fillId="2" borderId="2" xfId="1" applyFont="1" applyFill="1" applyBorder="1" applyAlignment="1" applyProtection="1">
      <alignment horizontal="center" vertical="center" shrinkToFit="1"/>
      <protection hidden="1"/>
    </xf>
    <xf numFmtId="0" fontId="5" fillId="2" borderId="46" xfId="1" applyFont="1" applyFill="1" applyBorder="1" applyAlignment="1" applyProtection="1">
      <alignment horizontal="center" vertical="center" shrinkToFit="1"/>
      <protection hidden="1"/>
    </xf>
    <xf numFmtId="0" fontId="5" fillId="2" borderId="37" xfId="1" applyFont="1" applyFill="1" applyBorder="1" applyAlignment="1" applyProtection="1">
      <alignment horizontal="center" vertical="center" shrinkToFit="1"/>
      <protection hidden="1"/>
    </xf>
    <xf numFmtId="0" fontId="5" fillId="2" borderId="1" xfId="1" applyFont="1" applyFill="1" applyBorder="1" applyAlignment="1" applyProtection="1">
      <alignment horizontal="center" vertical="center" shrinkToFit="1"/>
      <protection hidden="1"/>
    </xf>
    <xf numFmtId="0" fontId="5" fillId="2" borderId="3" xfId="1" applyFont="1" applyFill="1" applyBorder="1" applyAlignment="1" applyProtection="1">
      <alignment horizontal="center" vertical="center" shrinkToFit="1"/>
      <protection hidden="1"/>
    </xf>
    <xf numFmtId="178" fontId="5" fillId="2" borderId="1" xfId="1" applyNumberFormat="1" applyFont="1" applyFill="1" applyBorder="1" applyAlignment="1" applyProtection="1">
      <alignment horizontal="center" vertical="center" shrinkToFit="1"/>
      <protection hidden="1"/>
    </xf>
    <xf numFmtId="178" fontId="5" fillId="2" borderId="3" xfId="1" applyNumberFormat="1" applyFont="1" applyFill="1" applyBorder="1" applyAlignment="1" applyProtection="1">
      <alignment horizontal="center" vertical="center" shrinkToFit="1"/>
      <protection hidden="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center" vertical="center" shrinkToFit="1"/>
    </xf>
    <xf numFmtId="0" fontId="9" fillId="3" borderId="24" xfId="0" applyFont="1" applyFill="1" applyBorder="1" applyAlignment="1">
      <alignment horizontal="left" vertical="center" indent="1"/>
    </xf>
    <xf numFmtId="0" fontId="9" fillId="3" borderId="25" xfId="0" applyFont="1" applyFill="1" applyBorder="1" applyAlignment="1">
      <alignment horizontal="left" vertical="center" indent="1"/>
    </xf>
    <xf numFmtId="0" fontId="9" fillId="3" borderId="26" xfId="0" applyFont="1" applyFill="1" applyBorder="1" applyAlignment="1">
      <alignment horizontal="left" vertical="center" indent="1"/>
    </xf>
    <xf numFmtId="0" fontId="8" fillId="2" borderId="1" xfId="1" applyFont="1" applyFill="1" applyBorder="1" applyAlignment="1">
      <alignment horizontal="center" vertical="center" shrinkToFi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45" xfId="0" applyFont="1" applyFill="1" applyBorder="1" applyAlignment="1">
      <alignment horizontal="center" vertical="center"/>
    </xf>
    <xf numFmtId="0" fontId="5" fillId="2" borderId="2" xfId="0" applyFont="1" applyFill="1" applyBorder="1" applyAlignment="1">
      <alignment horizontal="center" vertical="center"/>
    </xf>
    <xf numFmtId="0" fontId="5" fillId="5" borderId="38" xfId="0" applyFont="1" applyFill="1" applyBorder="1" applyAlignment="1">
      <alignment horizontal="center" vertical="center"/>
    </xf>
    <xf numFmtId="0" fontId="5" fillId="5" borderId="39" xfId="0" applyFont="1" applyFill="1" applyBorder="1" applyAlignment="1">
      <alignment horizontal="center" vertical="center"/>
    </xf>
    <xf numFmtId="0" fontId="5" fillId="5"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1" xfId="0" applyFont="1" applyFill="1" applyBorder="1" applyAlignment="1">
      <alignment horizontal="center" vertical="center"/>
    </xf>
    <xf numFmtId="0" fontId="5" fillId="3" borderId="22" xfId="0" applyFont="1" applyFill="1" applyBorder="1" applyAlignment="1">
      <alignment horizontal="center" vertical="center"/>
    </xf>
    <xf numFmtId="0" fontId="5" fillId="3" borderId="23" xfId="0" applyFont="1" applyFill="1" applyBorder="1" applyAlignment="1">
      <alignment horizontal="center" vertical="center"/>
    </xf>
    <xf numFmtId="0" fontId="5" fillId="6" borderId="5" xfId="0" applyFont="1" applyFill="1" applyBorder="1" applyAlignment="1">
      <alignment horizontal="center" vertical="center"/>
    </xf>
    <xf numFmtId="0" fontId="5" fillId="6" borderId="6" xfId="0" applyFont="1" applyFill="1" applyBorder="1" applyAlignment="1">
      <alignment horizontal="center" vertical="center"/>
    </xf>
    <xf numFmtId="0" fontId="23" fillId="0" borderId="0" xfId="0" applyFont="1" applyAlignment="1">
      <alignment horizontal="left" vertical="center" wrapText="1"/>
    </xf>
    <xf numFmtId="0" fontId="5" fillId="0" borderId="10" xfId="0" applyFont="1" applyBorder="1" applyAlignment="1">
      <alignment horizontal="center" vertical="center"/>
    </xf>
    <xf numFmtId="0" fontId="5" fillId="0" borderId="27" xfId="0" applyFont="1" applyBorder="1" applyAlignment="1">
      <alignment horizontal="center" vertical="center"/>
    </xf>
    <xf numFmtId="0" fontId="5" fillId="5" borderId="5"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40" xfId="0" applyFont="1" applyFill="1" applyBorder="1" applyAlignment="1">
      <alignment horizontal="center" vertical="center"/>
    </xf>
    <xf numFmtId="0" fontId="5" fillId="5" borderId="43" xfId="0" applyFont="1" applyFill="1" applyBorder="1" applyAlignment="1" applyProtection="1">
      <alignment horizontal="center" vertical="center"/>
      <protection locked="0"/>
    </xf>
    <xf numFmtId="0" fontId="5" fillId="5" borderId="44" xfId="0" applyFont="1" applyFill="1" applyBorder="1" applyAlignment="1" applyProtection="1">
      <alignment horizontal="center" vertical="center"/>
      <protection locked="0"/>
    </xf>
    <xf numFmtId="14" fontId="5" fillId="0" borderId="10" xfId="0" applyNumberFormat="1" applyFont="1" applyBorder="1" applyAlignment="1">
      <alignment horizontal="center" vertical="center"/>
    </xf>
    <xf numFmtId="14" fontId="5" fillId="0" borderId="27" xfId="0" applyNumberFormat="1" applyFont="1" applyBorder="1" applyAlignment="1">
      <alignment horizontal="center" vertical="center"/>
    </xf>
    <xf numFmtId="14" fontId="21" fillId="0" borderId="10" xfId="0" applyNumberFormat="1" applyFont="1" applyBorder="1" applyAlignment="1" applyProtection="1">
      <alignment horizontal="center" vertical="center"/>
      <protection locked="0"/>
    </xf>
    <xf numFmtId="14" fontId="21" fillId="0" borderId="27" xfId="0" applyNumberFormat="1" applyFont="1" applyBorder="1" applyAlignment="1" applyProtection="1">
      <alignment horizontal="center" vertical="center"/>
      <protection locked="0"/>
    </xf>
    <xf numFmtId="0" fontId="21" fillId="0" borderId="10" xfId="0" applyFont="1" applyBorder="1" applyAlignment="1" applyProtection="1">
      <alignment horizontal="center" vertical="center" wrapText="1"/>
      <protection locked="0"/>
    </xf>
    <xf numFmtId="0" fontId="21" fillId="0" borderId="27" xfId="0" applyFont="1" applyBorder="1" applyAlignment="1" applyProtection="1">
      <alignment horizontal="center" vertical="center" wrapText="1"/>
      <protection locked="0"/>
    </xf>
    <xf numFmtId="0" fontId="19" fillId="0" borderId="0" xfId="0" applyFont="1" applyAlignment="1">
      <alignment horizontal="center" vertical="center" shrinkToFit="1"/>
    </xf>
    <xf numFmtId="0" fontId="17" fillId="0" borderId="0" xfId="0" applyFont="1" applyAlignment="1" applyProtection="1">
      <alignment horizontal="center" vertical="center"/>
      <protection locked="0"/>
    </xf>
    <xf numFmtId="0" fontId="17" fillId="0" borderId="25" xfId="0" applyFont="1" applyBorder="1" applyAlignment="1" applyProtection="1">
      <alignment horizontal="center" vertical="center"/>
      <protection locked="0"/>
    </xf>
    <xf numFmtId="0" fontId="5" fillId="4" borderId="10"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28" xfId="0" applyFont="1" applyFill="1" applyBorder="1" applyAlignment="1">
      <alignment horizontal="center" vertical="center"/>
    </xf>
    <xf numFmtId="0" fontId="16" fillId="0" borderId="10" xfId="0" applyFont="1" applyBorder="1" applyAlignment="1" applyProtection="1">
      <alignment horizontal="center" vertical="center"/>
      <protection locked="0"/>
    </xf>
    <xf numFmtId="0" fontId="16" fillId="0" borderId="27" xfId="0" applyFont="1" applyBorder="1" applyAlignment="1" applyProtection="1">
      <alignment horizontal="center" vertical="center"/>
      <protection locked="0"/>
    </xf>
    <xf numFmtId="0" fontId="21" fillId="0" borderId="10" xfId="0" applyFont="1" applyBorder="1" applyAlignment="1" applyProtection="1">
      <alignment horizontal="center" vertical="center" shrinkToFit="1"/>
      <protection locked="0"/>
    </xf>
    <xf numFmtId="0" fontId="21" fillId="0" borderId="27" xfId="0" applyFont="1" applyBorder="1" applyAlignment="1" applyProtection="1">
      <alignment horizontal="center" vertical="center" shrinkToFit="1"/>
      <protection locked="0"/>
    </xf>
    <xf numFmtId="0" fontId="21" fillId="0" borderId="28" xfId="0" applyFont="1" applyBorder="1" applyAlignment="1" applyProtection="1">
      <alignment horizontal="center" vertical="center" shrinkToFit="1"/>
      <protection locked="0"/>
    </xf>
    <xf numFmtId="0" fontId="5" fillId="0" borderId="13" xfId="0" applyFont="1" applyBorder="1" applyAlignment="1">
      <alignment horizontal="center" vertical="center"/>
    </xf>
    <xf numFmtId="0" fontId="21" fillId="0" borderId="10" xfId="0" applyFont="1" applyBorder="1" applyAlignment="1" applyProtection="1">
      <alignment horizontal="center" vertical="center"/>
      <protection locked="0"/>
    </xf>
    <xf numFmtId="0" fontId="21" fillId="0" borderId="27" xfId="0" applyFont="1" applyBorder="1" applyAlignment="1" applyProtection="1">
      <alignment horizontal="center" vertical="center"/>
      <protection locked="0"/>
    </xf>
    <xf numFmtId="0" fontId="16" fillId="0" borderId="10" xfId="0" applyFont="1" applyBorder="1" applyAlignment="1" applyProtection="1">
      <alignment horizontal="left" vertical="center"/>
      <protection locked="0"/>
    </xf>
    <xf numFmtId="0" fontId="16" fillId="0" borderId="27" xfId="0" applyFont="1" applyBorder="1" applyAlignment="1" applyProtection="1">
      <alignment horizontal="left" vertical="center"/>
      <protection locked="0"/>
    </xf>
    <xf numFmtId="0" fontId="32" fillId="2" borderId="29" xfId="0" applyFont="1" applyFill="1" applyBorder="1" applyAlignment="1">
      <alignment horizontal="center" vertical="center"/>
    </xf>
    <xf numFmtId="0" fontId="32" fillId="2" borderId="30" xfId="0" applyFont="1" applyFill="1" applyBorder="1" applyAlignment="1">
      <alignment horizontal="center" vertical="center"/>
    </xf>
    <xf numFmtId="0" fontId="32" fillId="2" borderId="31" xfId="0" applyFont="1" applyFill="1" applyBorder="1" applyAlignment="1">
      <alignment horizontal="center" vertical="center"/>
    </xf>
    <xf numFmtId="0" fontId="32" fillId="2" borderId="24" xfId="0" applyFont="1" applyFill="1" applyBorder="1" applyAlignment="1">
      <alignment horizontal="center" vertical="center"/>
    </xf>
    <xf numFmtId="0" fontId="32" fillId="2" borderId="25" xfId="0" applyFont="1" applyFill="1" applyBorder="1" applyAlignment="1">
      <alignment horizontal="center" vertical="center"/>
    </xf>
    <xf numFmtId="0" fontId="32" fillId="2" borderId="26" xfId="0" applyFont="1" applyFill="1" applyBorder="1" applyAlignment="1">
      <alignment horizontal="center" vertical="center"/>
    </xf>
    <xf numFmtId="0" fontId="21" fillId="2" borderId="10" xfId="0" applyFont="1" applyFill="1" applyBorder="1" applyAlignment="1">
      <alignment horizontal="center" vertical="center"/>
    </xf>
    <xf numFmtId="0" fontId="21" fillId="2" borderId="27" xfId="0" applyFont="1" applyFill="1" applyBorder="1" applyAlignment="1">
      <alignment horizontal="center" vertical="center"/>
    </xf>
    <xf numFmtId="0" fontId="21" fillId="2" borderId="28" xfId="0" applyFont="1" applyFill="1" applyBorder="1" applyAlignment="1">
      <alignment horizontal="center" vertical="center"/>
    </xf>
    <xf numFmtId="179" fontId="16" fillId="0" borderId="3" xfId="0" applyNumberFormat="1" applyFont="1" applyBorder="1" applyAlignment="1">
      <alignment horizontal="center" vertical="center"/>
    </xf>
    <xf numFmtId="179" fontId="16" fillId="0" borderId="4" xfId="0" applyNumberFormat="1" applyFont="1" applyBorder="1" applyAlignment="1">
      <alignment horizontal="center" vertical="center"/>
    </xf>
    <xf numFmtId="181" fontId="16" fillId="0" borderId="4" xfId="0" applyNumberFormat="1" applyFont="1" applyBorder="1" applyAlignment="1">
      <alignment horizontal="center" vertical="center"/>
    </xf>
    <xf numFmtId="181" fontId="16" fillId="0" borderId="7" xfId="0" applyNumberFormat="1" applyFont="1" applyBorder="1" applyAlignment="1">
      <alignment horizontal="center" vertical="center"/>
    </xf>
    <xf numFmtId="0" fontId="5" fillId="2" borderId="12" xfId="0" applyFont="1" applyFill="1" applyBorder="1" applyAlignment="1">
      <alignment horizontal="center" vertical="center"/>
    </xf>
    <xf numFmtId="0" fontId="5" fillId="2" borderId="32" xfId="0" applyFont="1" applyFill="1" applyBorder="1" applyAlignment="1">
      <alignment horizontal="center" vertical="center"/>
    </xf>
    <xf numFmtId="5" fontId="16" fillId="0" borderId="3" xfId="0" applyNumberFormat="1" applyFont="1" applyBorder="1" applyAlignment="1">
      <alignment horizontal="center" vertical="center"/>
    </xf>
    <xf numFmtId="5" fontId="16" fillId="0" borderId="37" xfId="0" applyNumberFormat="1" applyFont="1" applyBorder="1" applyAlignment="1">
      <alignment horizontal="center" vertical="center"/>
    </xf>
    <xf numFmtId="5" fontId="16" fillId="0" borderId="4" xfId="0" applyNumberFormat="1" applyFont="1" applyBorder="1" applyAlignment="1">
      <alignment horizontal="center" vertical="center"/>
    </xf>
    <xf numFmtId="5" fontId="16" fillId="0" borderId="33" xfId="0" applyNumberFormat="1" applyFont="1" applyBorder="1" applyAlignment="1">
      <alignment horizontal="center" vertical="center"/>
    </xf>
    <xf numFmtId="5" fontId="16" fillId="0" borderId="7" xfId="0" applyNumberFormat="1" applyFont="1" applyBorder="1" applyAlignment="1">
      <alignment horizontal="center" vertical="center"/>
    </xf>
    <xf numFmtId="5" fontId="16" fillId="0" borderId="47" xfId="0" applyNumberFormat="1" applyFont="1" applyBorder="1" applyAlignment="1">
      <alignment horizontal="center" vertical="center"/>
    </xf>
    <xf numFmtId="0" fontId="5" fillId="0" borderId="22" xfId="0" applyFont="1" applyBorder="1" applyAlignment="1" applyProtection="1">
      <alignment horizontal="left" vertical="center" indent="1"/>
      <protection locked="0"/>
    </xf>
    <xf numFmtId="0" fontId="5" fillId="0" borderId="0" xfId="0" applyFont="1" applyAlignment="1" applyProtection="1">
      <alignment horizontal="left" vertical="center" indent="1"/>
      <protection locked="0"/>
    </xf>
    <xf numFmtId="0" fontId="5" fillId="0" borderId="23" xfId="0" applyFont="1" applyBorder="1" applyAlignment="1" applyProtection="1">
      <alignment horizontal="left" vertical="center" indent="1"/>
      <protection locked="0"/>
    </xf>
    <xf numFmtId="5" fontId="5" fillId="2" borderId="12" xfId="0" applyNumberFormat="1" applyFont="1" applyFill="1" applyBorder="1" applyAlignment="1">
      <alignment horizontal="center" vertical="center"/>
    </xf>
    <xf numFmtId="5" fontId="32" fillId="0" borderId="1" xfId="0" applyNumberFormat="1" applyFont="1" applyBorder="1" applyAlignment="1">
      <alignment horizontal="center" vertical="center"/>
    </xf>
    <xf numFmtId="5" fontId="32" fillId="0" borderId="46" xfId="0" applyNumberFormat="1" applyFont="1" applyBorder="1" applyAlignment="1">
      <alignment horizontal="center" vertical="center"/>
    </xf>
    <xf numFmtId="5" fontId="32" fillId="0" borderId="49" xfId="0" applyNumberFormat="1" applyFont="1" applyBorder="1" applyAlignment="1">
      <alignment horizontal="center" vertical="center"/>
    </xf>
    <xf numFmtId="5" fontId="32" fillId="0" borderId="50" xfId="0" applyNumberFormat="1" applyFont="1" applyBorder="1" applyAlignment="1">
      <alignment horizontal="center" vertical="center"/>
    </xf>
    <xf numFmtId="0" fontId="5" fillId="0" borderId="45" xfId="0" applyFont="1" applyBorder="1" applyAlignment="1">
      <alignment horizontal="center" vertical="center"/>
    </xf>
    <xf numFmtId="0" fontId="5" fillId="0" borderId="48" xfId="0" applyFont="1" applyBorder="1" applyAlignment="1">
      <alignment horizontal="center" vertical="center"/>
    </xf>
    <xf numFmtId="0" fontId="8" fillId="2" borderId="46" xfId="1" applyFont="1" applyFill="1" applyBorder="1" applyAlignment="1">
      <alignment horizontal="center" vertical="center" wrapText="1" shrinkToFit="1"/>
    </xf>
    <xf numFmtId="0" fontId="8" fillId="2" borderId="37" xfId="1" applyFont="1" applyFill="1" applyBorder="1" applyAlignment="1">
      <alignment horizontal="center" vertical="center" shrinkToFit="1"/>
    </xf>
    <xf numFmtId="0" fontId="5" fillId="0" borderId="24" xfId="0" applyFont="1" applyBorder="1" applyAlignment="1" applyProtection="1">
      <alignment horizontal="left" vertical="center" indent="1"/>
      <protection locked="0"/>
    </xf>
    <xf numFmtId="0" fontId="5" fillId="0" borderId="25" xfId="0" applyFont="1" applyBorder="1" applyAlignment="1" applyProtection="1">
      <alignment horizontal="left" vertical="center" indent="1"/>
      <protection locked="0"/>
    </xf>
    <xf numFmtId="0" fontId="5" fillId="0" borderId="26" xfId="0" applyFont="1" applyBorder="1" applyAlignment="1" applyProtection="1">
      <alignment horizontal="left" vertical="center" indent="1"/>
      <protection locked="0"/>
    </xf>
    <xf numFmtId="0" fontId="20" fillId="11" borderId="4" xfId="0" applyFont="1" applyFill="1" applyBorder="1" applyAlignment="1">
      <alignment horizontal="center" vertical="center" shrinkToFit="1"/>
    </xf>
    <xf numFmtId="0" fontId="20" fillId="10" borderId="4" xfId="0" applyFont="1" applyFill="1" applyBorder="1" applyAlignment="1">
      <alignment horizontal="center" vertical="center" shrinkToFit="1"/>
    </xf>
    <xf numFmtId="0" fontId="20" fillId="12" borderId="4" xfId="0" applyFont="1" applyFill="1" applyBorder="1" applyAlignment="1">
      <alignment horizontal="center" vertical="center" shrinkToFit="1"/>
    </xf>
    <xf numFmtId="0" fontId="16" fillId="0" borderId="0" xfId="2" applyFont="1" applyAlignment="1">
      <alignment horizontal="left" vertical="center"/>
    </xf>
    <xf numFmtId="0" fontId="27" fillId="0" borderId="0" xfId="2" applyFont="1" applyAlignment="1">
      <alignment horizontal="center" vertical="center"/>
    </xf>
    <xf numFmtId="0" fontId="16" fillId="4" borderId="8" xfId="2" applyFont="1" applyFill="1" applyBorder="1" applyAlignment="1">
      <alignment horizontal="center" vertical="center"/>
    </xf>
    <xf numFmtId="0" fontId="16" fillId="4" borderId="14" xfId="2" applyFont="1" applyFill="1" applyBorder="1" applyAlignment="1">
      <alignment horizontal="center" vertical="center"/>
    </xf>
    <xf numFmtId="0" fontId="16" fillId="4" borderId="15" xfId="2" applyFont="1" applyFill="1" applyBorder="1" applyAlignment="1">
      <alignment horizontal="center" vertical="center"/>
    </xf>
    <xf numFmtId="0" fontId="16" fillId="13" borderId="0" xfId="2" applyFont="1" applyFill="1" applyAlignment="1">
      <alignment horizontal="left" vertical="center"/>
    </xf>
    <xf numFmtId="0" fontId="12" fillId="0" borderId="4" xfId="2" applyFont="1" applyBorder="1" applyAlignment="1">
      <alignment horizontal="left" vertical="center"/>
    </xf>
    <xf numFmtId="0" fontId="16" fillId="9" borderId="4" xfId="2" applyFont="1" applyFill="1" applyBorder="1" applyAlignment="1">
      <alignment horizontal="center" vertical="center"/>
    </xf>
    <xf numFmtId="38" fontId="28" fillId="9" borderId="4" xfId="8" applyFont="1" applyFill="1" applyBorder="1" applyAlignment="1">
      <alignment horizontal="center" vertical="center"/>
    </xf>
    <xf numFmtId="3" fontId="14" fillId="0" borderId="4" xfId="2" applyNumberFormat="1" applyFont="1" applyBorder="1" applyAlignment="1">
      <alignment horizontal="left" vertical="center" shrinkToFit="1"/>
    </xf>
    <xf numFmtId="0" fontId="14" fillId="0" borderId="4" xfId="2" applyFont="1" applyBorder="1" applyAlignment="1">
      <alignment horizontal="left" vertical="center" shrinkToFit="1"/>
    </xf>
    <xf numFmtId="0" fontId="16" fillId="0" borderId="4" xfId="2" applyFont="1" applyBorder="1" applyAlignment="1">
      <alignment horizontal="left" vertical="center" shrinkToFit="1"/>
    </xf>
    <xf numFmtId="0" fontId="16" fillId="0" borderId="4" xfId="2" applyFont="1" applyBorder="1" applyAlignment="1">
      <alignment horizontal="left" vertical="center"/>
    </xf>
    <xf numFmtId="0" fontId="16" fillId="8" borderId="4" xfId="2" applyFont="1" applyFill="1" applyBorder="1" applyAlignment="1">
      <alignment horizontal="center" vertical="center"/>
    </xf>
    <xf numFmtId="38" fontId="28" fillId="8" borderId="4" xfId="8" applyFont="1" applyFill="1" applyBorder="1" applyAlignment="1">
      <alignment horizontal="center" vertical="center"/>
    </xf>
    <xf numFmtId="49" fontId="16" fillId="0" borderId="4" xfId="2" applyNumberFormat="1" applyFont="1" applyBorder="1" applyAlignment="1">
      <alignment horizontal="left" vertical="center"/>
    </xf>
    <xf numFmtId="3" fontId="16" fillId="0" borderId="4" xfId="2" applyNumberFormat="1" applyFont="1" applyBorder="1" applyAlignment="1">
      <alignment horizontal="left" vertical="center"/>
    </xf>
    <xf numFmtId="0" fontId="13" fillId="7" borderId="8" xfId="2" applyFont="1" applyFill="1" applyBorder="1" applyAlignment="1">
      <alignment horizontal="center" vertical="center"/>
    </xf>
    <xf numFmtId="0" fontId="13" fillId="7" borderId="15" xfId="2" applyFont="1" applyFill="1" applyBorder="1" applyAlignment="1">
      <alignment horizontal="center" vertical="center"/>
    </xf>
    <xf numFmtId="0" fontId="16" fillId="7" borderId="8" xfId="2" applyFont="1" applyFill="1" applyBorder="1" applyAlignment="1">
      <alignment horizontal="center" vertical="center" shrinkToFit="1"/>
    </xf>
    <xf numFmtId="0" fontId="16" fillId="7" borderId="14" xfId="2" applyFont="1" applyFill="1" applyBorder="1" applyAlignment="1">
      <alignment horizontal="center" vertical="center" shrinkToFit="1"/>
    </xf>
    <xf numFmtId="0" fontId="16" fillId="0" borderId="8" xfId="2" applyFont="1" applyBorder="1" applyAlignment="1">
      <alignment horizontal="left" vertical="center" shrinkToFit="1"/>
    </xf>
    <xf numFmtId="0" fontId="16" fillId="0" borderId="14" xfId="2" applyFont="1" applyBorder="1" applyAlignment="1">
      <alignment horizontal="left" vertical="center" shrinkToFit="1"/>
    </xf>
    <xf numFmtId="0" fontId="16" fillId="0" borderId="15" xfId="2" applyFont="1" applyBorder="1" applyAlignment="1">
      <alignment horizontal="left" vertical="center" shrinkToFit="1"/>
    </xf>
    <xf numFmtId="0" fontId="16" fillId="4" borderId="4" xfId="2" applyFont="1" applyFill="1" applyBorder="1" applyAlignment="1">
      <alignment horizontal="center" vertical="center"/>
    </xf>
    <xf numFmtId="0" fontId="16" fillId="0" borderId="4" xfId="2" applyFont="1" applyBorder="1" applyAlignment="1">
      <alignment horizontal="left" vertical="top" wrapText="1"/>
    </xf>
  </cellXfs>
  <cellStyles count="9">
    <cellStyle name="Excel Built-in Normal" xfId="4" xr:uid="{1281BC70-500A-4ED2-810C-79C4651EF106}"/>
    <cellStyle name="桁区切り 2" xfId="6" xr:uid="{A6AA425D-1D6E-4166-AE05-2A8753B2BCDA}"/>
    <cellStyle name="桁区切り 2 2" xfId="8" xr:uid="{CEC472DD-79F5-47A7-91FC-CDD00A48D2B8}"/>
    <cellStyle name="桁区切り 3" xfId="5" xr:uid="{0B03733B-084B-4DDF-91A9-AE1AB0C8713B}"/>
    <cellStyle name="標準" xfId="0" builtinId="0"/>
    <cellStyle name="標準 2" xfId="7" xr:uid="{1BD37828-E8EA-4576-B4C0-498794C8ACB4}"/>
    <cellStyle name="標準 3" xfId="2" xr:uid="{11F2D3F4-2C0C-4BA8-B368-9B50A2373B9F}"/>
    <cellStyle name="標準 4" xfId="3" xr:uid="{D16BB2C7-8A3A-4908-B8A8-9C8A0CCE75AC}"/>
    <cellStyle name="標準 5" xfId="1" xr:uid="{4602905C-B157-4819-8425-6A750C657CB6}"/>
  </cellStyles>
  <dxfs count="21">
    <dxf>
      <font>
        <color auto="1"/>
      </font>
      <fill>
        <patternFill>
          <bgColor theme="8" tint="0.79998168889431442"/>
        </patternFill>
      </fill>
    </dxf>
    <dxf>
      <fill>
        <patternFill>
          <bgColor theme="4" tint="0.79998168889431442"/>
        </patternFill>
      </fill>
    </dxf>
    <dxf>
      <fill>
        <patternFill>
          <bgColor theme="8" tint="0.59996337778862885"/>
        </patternFill>
      </fill>
    </dxf>
    <dxf>
      <fill>
        <patternFill>
          <bgColor theme="4" tint="0.59996337778862885"/>
        </patternFill>
      </fill>
    </dxf>
    <dxf>
      <fill>
        <patternFill>
          <bgColor theme="8" tint="0.39994506668294322"/>
        </patternFill>
      </fill>
    </dxf>
    <dxf>
      <fill>
        <patternFill>
          <bgColor theme="4" tint="0.39994506668294322"/>
        </patternFill>
      </fill>
    </dxf>
    <dxf>
      <fill>
        <patternFill>
          <bgColor theme="5" tint="0.79998168889431442"/>
        </patternFill>
      </fill>
    </dxf>
    <dxf>
      <fill>
        <patternFill>
          <bgColor theme="7" tint="0.79998168889431442"/>
        </patternFill>
      </fill>
    </dxf>
    <dxf>
      <fill>
        <patternFill>
          <bgColor theme="5" tint="0.59996337778862885"/>
        </patternFill>
      </fill>
    </dxf>
    <dxf>
      <fill>
        <patternFill>
          <bgColor theme="7" tint="0.59996337778862885"/>
        </patternFill>
      </fill>
    </dxf>
    <dxf>
      <fill>
        <patternFill>
          <bgColor theme="5" tint="0.39994506668294322"/>
        </patternFill>
      </fill>
    </dxf>
    <dxf>
      <fill>
        <patternFill>
          <bgColor theme="7" tint="0.39994506668294322"/>
        </patternFill>
      </fill>
    </dxf>
    <dxf>
      <fill>
        <patternFill>
          <bgColor theme="9" tint="0.79998168889431442"/>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rgb="FF00B0F0"/>
        </patternFill>
      </fill>
    </dxf>
    <dxf>
      <fill>
        <patternFill>
          <bgColor rgb="FF0070C0"/>
        </patternFill>
      </fill>
    </dxf>
    <dxf>
      <fill>
        <patternFill>
          <bgColor rgb="FFFF0000"/>
        </patternFill>
      </fill>
    </dxf>
    <dxf>
      <fill>
        <patternFill>
          <bgColor rgb="FFC0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F2EA7-F1D5-4A10-AB44-B8928E5F147A}">
  <sheetPr>
    <tabColor theme="0" tint="-0.249977111117893"/>
  </sheetPr>
  <dimension ref="A1:A23"/>
  <sheetViews>
    <sheetView showGridLines="0" tabSelected="1" view="pageBreakPreview" zoomScaleNormal="100" zoomScaleSheetLayoutView="100" workbookViewId="0">
      <selection activeCell="A2" sqref="A2"/>
    </sheetView>
  </sheetViews>
  <sheetFormatPr defaultRowHeight="18"/>
  <cols>
    <col min="1" max="1" width="138.69921875" customWidth="1"/>
  </cols>
  <sheetData>
    <row r="1" spans="1:1" ht="37.5" customHeight="1">
      <c r="A1" s="56" t="s">
        <v>67</v>
      </c>
    </row>
    <row r="2" spans="1:1">
      <c r="A2" s="54" t="s">
        <v>166</v>
      </c>
    </row>
    <row r="3" spans="1:1" ht="91.5" customHeight="1">
      <c r="A3" s="57" t="s">
        <v>191</v>
      </c>
    </row>
    <row r="4" spans="1:1" ht="18.75" customHeight="1">
      <c r="A4" s="54" t="s">
        <v>167</v>
      </c>
    </row>
    <row r="5" spans="1:1" ht="104.25" customHeight="1">
      <c r="A5" s="57" t="s">
        <v>192</v>
      </c>
    </row>
    <row r="6" spans="1:1">
      <c r="A6" s="54" t="s">
        <v>168</v>
      </c>
    </row>
    <row r="7" spans="1:1" ht="44.25" customHeight="1">
      <c r="A7" s="57" t="s">
        <v>164</v>
      </c>
    </row>
    <row r="8" spans="1:1">
      <c r="A8" s="54" t="s">
        <v>169</v>
      </c>
    </row>
    <row r="9" spans="1:1" ht="103.5" customHeight="1">
      <c r="A9" s="57" t="s">
        <v>68</v>
      </c>
    </row>
    <row r="10" spans="1:1">
      <c r="A10" s="54" t="s">
        <v>170</v>
      </c>
    </row>
    <row r="11" spans="1:1" ht="78.75" customHeight="1">
      <c r="A11" s="57" t="s">
        <v>180</v>
      </c>
    </row>
    <row r="12" spans="1:1">
      <c r="A12" s="54" t="s">
        <v>171</v>
      </c>
    </row>
    <row r="13" spans="1:1" ht="58.5" customHeight="1">
      <c r="A13" s="57" t="s">
        <v>160</v>
      </c>
    </row>
    <row r="14" spans="1:1">
      <c r="A14" s="54" t="s">
        <v>172</v>
      </c>
    </row>
    <row r="15" spans="1:1" ht="76.5" customHeight="1">
      <c r="A15" s="57" t="s">
        <v>178</v>
      </c>
    </row>
    <row r="16" spans="1:1" ht="15" customHeight="1">
      <c r="A16" s="57"/>
    </row>
    <row r="17" spans="1:1">
      <c r="A17" s="54" t="s">
        <v>173</v>
      </c>
    </row>
    <row r="18" spans="1:1" ht="72" customHeight="1">
      <c r="A18" s="57" t="s">
        <v>165</v>
      </c>
    </row>
    <row r="19" spans="1:1">
      <c r="A19" s="54" t="s">
        <v>174</v>
      </c>
    </row>
    <row r="20" spans="1:1" ht="108.75" customHeight="1">
      <c r="A20" s="57" t="s">
        <v>71</v>
      </c>
    </row>
    <row r="21" spans="1:1" ht="43.2">
      <c r="A21" s="61" t="s">
        <v>69</v>
      </c>
    </row>
    <row r="22" spans="1:1">
      <c r="A22" s="55"/>
    </row>
    <row r="23" spans="1:1">
      <c r="A23" s="60"/>
    </row>
  </sheetData>
  <sheetProtection algorithmName="SHA-512" hashValue="NdGLY9zy/QscjozhKOzhUQ0EiukRL0NlO8Z7XKGNcCEovjXwX67RZE4Js6lfpIDvu2fJMQEk+xtnHOUDAEUXxA==" saltValue="JQpSLwOD29EtlZMJuOTqFQ==" spinCount="100000" sheet="1" formatCells="0"/>
  <phoneticPr fontId="2"/>
  <pageMargins left="0.7" right="0.7" top="0.75" bottom="0.75" header="0.3" footer="0.3"/>
  <pageSetup paperSize="9" scale="6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62E84-4092-48FA-A44C-C15A4682201A}">
  <sheetPr>
    <tabColor rgb="FFFFC000"/>
  </sheetPr>
  <dimension ref="A1:BA50"/>
  <sheetViews>
    <sheetView view="pageBreakPreview" topLeftCell="A18" zoomScaleNormal="100" zoomScaleSheetLayoutView="100" workbookViewId="0">
      <selection activeCell="B21" sqref="B21:B45"/>
    </sheetView>
  </sheetViews>
  <sheetFormatPr defaultColWidth="8.69921875" defaultRowHeight="20.100000000000001" customHeight="1"/>
  <cols>
    <col min="1" max="1" width="5" style="1" customWidth="1"/>
    <col min="2" max="2" width="16.19921875" style="1" customWidth="1"/>
    <col min="3" max="5" width="21.19921875" style="1" customWidth="1"/>
    <col min="6" max="8" width="5" style="1" customWidth="1"/>
    <col min="9" max="10" width="12.5" style="1" customWidth="1"/>
    <col min="11" max="12" width="18.69921875" style="1" customWidth="1"/>
    <col min="13" max="19" width="9.3984375" style="1" customWidth="1"/>
    <col min="20" max="20" width="1.5" style="1" customWidth="1"/>
    <col min="21" max="21" width="49.5" style="1" customWidth="1"/>
    <col min="22" max="27" width="17" style="1" hidden="1" customWidth="1"/>
    <col min="28" max="28" width="15" style="1" hidden="1" customWidth="1"/>
    <col min="29" max="29" width="14.8984375" style="1" hidden="1" customWidth="1"/>
    <col min="30" max="30" width="15" style="1" hidden="1" customWidth="1"/>
    <col min="31" max="31" width="14.8984375" style="1" hidden="1" customWidth="1"/>
    <col min="32" max="32" width="18.59765625" style="1" hidden="1" customWidth="1"/>
    <col min="33" max="53" width="18.3984375" style="1" hidden="1" customWidth="1"/>
    <col min="54" max="77" width="18.3984375" style="1" customWidth="1"/>
    <col min="78" max="16384" width="8.69921875" style="1"/>
  </cols>
  <sheetData>
    <row r="1" spans="1:21" ht="82.5" customHeight="1">
      <c r="A1" s="185" t="s">
        <v>159</v>
      </c>
      <c r="B1" s="185"/>
      <c r="C1" s="185"/>
      <c r="D1" s="185"/>
      <c r="E1" s="185"/>
      <c r="F1" s="185"/>
      <c r="G1" s="185"/>
      <c r="H1" s="185"/>
      <c r="I1" s="185"/>
      <c r="J1" s="185"/>
      <c r="K1" s="185"/>
      <c r="L1" s="185"/>
      <c r="M1" s="185"/>
      <c r="N1" s="185"/>
      <c r="O1" s="185"/>
      <c r="P1" s="185"/>
      <c r="Q1" s="185"/>
      <c r="R1" s="185"/>
      <c r="S1" s="185"/>
      <c r="T1" s="185"/>
    </row>
    <row r="2" spans="1:21" ht="37.5" customHeight="1" thickBot="1">
      <c r="A2" s="48" t="s">
        <v>190</v>
      </c>
      <c r="B2" s="23"/>
      <c r="C2" s="23"/>
      <c r="D2" s="23"/>
      <c r="E2" s="49"/>
      <c r="F2" s="200" t="s">
        <v>193</v>
      </c>
      <c r="G2" s="201"/>
      <c r="H2" s="201"/>
      <c r="I2" s="201"/>
      <c r="J2" s="201"/>
      <c r="K2" s="201"/>
      <c r="L2" s="199" t="s">
        <v>62</v>
      </c>
      <c r="M2" s="199"/>
      <c r="N2" s="199"/>
      <c r="O2" s="199"/>
      <c r="P2" s="199"/>
      <c r="Q2" s="199"/>
      <c r="R2" s="199"/>
      <c r="S2" s="199"/>
      <c r="T2" s="199"/>
    </row>
    <row r="3" spans="1:21" ht="21" customHeight="1" thickBot="1">
      <c r="A3" s="186" t="s">
        <v>19</v>
      </c>
      <c r="B3" s="187"/>
      <c r="C3" s="195"/>
      <c r="D3" s="196"/>
      <c r="E3" s="196"/>
      <c r="F3" s="111"/>
      <c r="G3" s="117" t="s">
        <v>24</v>
      </c>
      <c r="H3" s="118"/>
      <c r="I3" s="118"/>
      <c r="J3" s="118"/>
      <c r="K3" s="119"/>
      <c r="M3" s="20" t="s">
        <v>27</v>
      </c>
      <c r="N3" s="189" t="s">
        <v>28</v>
      </c>
      <c r="O3" s="190"/>
      <c r="P3" s="21" t="s">
        <v>34</v>
      </c>
      <c r="Q3" s="21" t="s">
        <v>29</v>
      </c>
      <c r="R3" s="21" t="s">
        <v>30</v>
      </c>
      <c r="S3" s="22" t="s">
        <v>31</v>
      </c>
      <c r="U3" s="93" t="s">
        <v>175</v>
      </c>
    </row>
    <row r="4" spans="1:21" ht="21" customHeight="1" thickBot="1">
      <c r="A4" s="186" t="s">
        <v>90</v>
      </c>
      <c r="B4" s="187"/>
      <c r="C4" s="205"/>
      <c r="D4" s="206"/>
      <c r="E4" s="206"/>
      <c r="F4" s="128"/>
      <c r="G4" s="121"/>
      <c r="H4" s="113"/>
      <c r="I4" s="107"/>
      <c r="J4" s="107"/>
      <c r="K4" s="108"/>
      <c r="M4" s="178" t="s">
        <v>20</v>
      </c>
      <c r="N4" s="191"/>
      <c r="O4" s="192"/>
      <c r="P4" s="29" t="s">
        <v>32</v>
      </c>
      <c r="Q4" s="18"/>
      <c r="R4" s="18"/>
      <c r="S4" s="19"/>
      <c r="U4" s="93" t="s">
        <v>183</v>
      </c>
    </row>
    <row r="5" spans="1:21" ht="21" customHeight="1" thickBot="1">
      <c r="A5" s="193" t="s">
        <v>73</v>
      </c>
      <c r="B5" s="194"/>
      <c r="C5" s="197"/>
      <c r="D5" s="198"/>
      <c r="E5" s="198"/>
      <c r="F5" s="129"/>
      <c r="G5" s="136" t="s">
        <v>10</v>
      </c>
      <c r="H5" s="114"/>
      <c r="I5" s="109"/>
      <c r="J5" s="109"/>
      <c r="K5" s="110"/>
      <c r="M5" s="188"/>
      <c r="N5" s="144"/>
      <c r="O5" s="145"/>
      <c r="P5" s="29" t="s">
        <v>32</v>
      </c>
      <c r="Q5" s="16"/>
      <c r="R5" s="16"/>
      <c r="S5" s="17"/>
      <c r="U5" s="91" t="s">
        <v>184</v>
      </c>
    </row>
    <row r="6" spans="1:21" ht="21" customHeight="1" thickBot="1">
      <c r="A6" s="186" t="s">
        <v>11</v>
      </c>
      <c r="B6" s="187"/>
      <c r="C6" s="211"/>
      <c r="D6" s="212"/>
      <c r="E6" s="32" t="s">
        <v>179</v>
      </c>
      <c r="F6" s="129"/>
      <c r="G6" s="122" t="s">
        <v>60</v>
      </c>
      <c r="H6" s="114"/>
      <c r="I6" s="109"/>
      <c r="J6" s="109"/>
      <c r="K6" s="110"/>
      <c r="M6" s="188"/>
      <c r="N6" s="144"/>
      <c r="O6" s="145"/>
      <c r="P6" s="29" t="s">
        <v>32</v>
      </c>
      <c r="Q6" s="16"/>
      <c r="R6" s="16"/>
      <c r="S6" s="17"/>
      <c r="U6" s="90" t="s">
        <v>185</v>
      </c>
    </row>
    <row r="7" spans="1:21" ht="21" customHeight="1" thickBot="1">
      <c r="A7" s="186" t="s">
        <v>63</v>
      </c>
      <c r="B7" s="187"/>
      <c r="C7" s="213"/>
      <c r="D7" s="214"/>
      <c r="E7" s="214"/>
      <c r="F7" s="130"/>
      <c r="G7" s="122" t="s">
        <v>61</v>
      </c>
      <c r="H7" s="115"/>
      <c r="I7" s="50"/>
      <c r="J7" s="50"/>
      <c r="K7" s="51"/>
      <c r="M7" s="176" t="s">
        <v>21</v>
      </c>
      <c r="N7" s="144"/>
      <c r="O7" s="145"/>
      <c r="P7" s="16"/>
      <c r="Q7" s="30" t="s">
        <v>32</v>
      </c>
      <c r="R7" s="30" t="s">
        <v>32</v>
      </c>
      <c r="S7" s="17"/>
      <c r="U7" s="91" t="s">
        <v>188</v>
      </c>
    </row>
    <row r="8" spans="1:21" ht="21" customHeight="1" thickBot="1">
      <c r="A8" s="210" t="s">
        <v>127</v>
      </c>
      <c r="B8" s="210"/>
      <c r="C8" s="207"/>
      <c r="D8" s="208"/>
      <c r="E8" s="209"/>
      <c r="F8" s="131"/>
      <c r="G8" s="120" t="s">
        <v>14</v>
      </c>
      <c r="H8" s="112"/>
      <c r="I8" s="52"/>
      <c r="J8" s="52"/>
      <c r="K8" s="53"/>
      <c r="M8" s="177"/>
      <c r="N8" s="144"/>
      <c r="O8" s="145"/>
      <c r="P8" s="16"/>
      <c r="Q8" s="30" t="s">
        <v>32</v>
      </c>
      <c r="R8" s="30" t="s">
        <v>32</v>
      </c>
      <c r="S8" s="17"/>
      <c r="U8" s="90" t="s">
        <v>186</v>
      </c>
    </row>
    <row r="9" spans="1:21" ht="21" customHeight="1" thickBot="1">
      <c r="A9" s="202" t="s">
        <v>25</v>
      </c>
      <c r="B9" s="203"/>
      <c r="C9" s="204"/>
      <c r="D9" s="202" t="s">
        <v>26</v>
      </c>
      <c r="E9" s="204"/>
      <c r="F9" s="131"/>
      <c r="G9" s="120" t="s">
        <v>16</v>
      </c>
      <c r="H9" s="112"/>
      <c r="I9" s="52"/>
      <c r="J9" s="52"/>
      <c r="K9" s="53"/>
      <c r="M9" s="178"/>
      <c r="N9" s="144"/>
      <c r="O9" s="145"/>
      <c r="P9" s="16"/>
      <c r="Q9" s="30" t="s">
        <v>32</v>
      </c>
      <c r="R9" s="30" t="s">
        <v>32</v>
      </c>
      <c r="S9" s="17"/>
      <c r="U9" s="91" t="s">
        <v>176</v>
      </c>
    </row>
    <row r="10" spans="1:21" ht="21" customHeight="1">
      <c r="A10" s="156" t="s">
        <v>39</v>
      </c>
      <c r="B10" s="157"/>
      <c r="C10" s="34" t="s">
        <v>40</v>
      </c>
      <c r="D10" s="179"/>
      <c r="E10" s="180"/>
      <c r="F10" s="131"/>
      <c r="G10" s="120" t="s">
        <v>17</v>
      </c>
      <c r="H10" s="112"/>
      <c r="I10" s="52"/>
      <c r="J10" s="52"/>
      <c r="K10" s="53"/>
      <c r="M10" s="176" t="s">
        <v>22</v>
      </c>
      <c r="N10" s="144"/>
      <c r="O10" s="145"/>
      <c r="P10" s="16"/>
      <c r="Q10" s="16"/>
      <c r="R10" s="16"/>
      <c r="S10" s="31" t="s">
        <v>32</v>
      </c>
      <c r="U10" s="90" t="s">
        <v>187</v>
      </c>
    </row>
    <row r="11" spans="1:21" ht="21" customHeight="1">
      <c r="A11" s="96"/>
      <c r="B11" s="97"/>
      <c r="C11" s="98"/>
      <c r="D11" s="94"/>
      <c r="E11" s="95"/>
      <c r="F11" s="130"/>
      <c r="G11" s="120" t="s">
        <v>18</v>
      </c>
      <c r="H11" s="115"/>
      <c r="I11" s="50"/>
      <c r="J11" s="50"/>
      <c r="K11" s="51"/>
      <c r="M11" s="177"/>
      <c r="N11" s="144"/>
      <c r="O11" s="145"/>
      <c r="P11" s="16"/>
      <c r="Q11" s="16"/>
      <c r="R11" s="16"/>
      <c r="S11" s="31" t="s">
        <v>32</v>
      </c>
      <c r="U11" s="91" t="s">
        <v>189</v>
      </c>
    </row>
    <row r="12" spans="1:21" ht="21" customHeight="1">
      <c r="A12" s="96"/>
      <c r="B12" s="97"/>
      <c r="C12" s="98"/>
      <c r="D12" s="94"/>
      <c r="E12" s="95"/>
      <c r="F12" s="130"/>
      <c r="G12" s="123"/>
      <c r="H12" s="115"/>
      <c r="I12" s="50"/>
      <c r="J12" s="50"/>
      <c r="K12" s="51"/>
      <c r="M12" s="177"/>
      <c r="N12" s="144"/>
      <c r="O12" s="145"/>
      <c r="P12" s="16"/>
      <c r="Q12" s="16"/>
      <c r="R12" s="16"/>
      <c r="S12" s="31" t="s">
        <v>32</v>
      </c>
      <c r="U12" s="91" t="s">
        <v>177</v>
      </c>
    </row>
    <row r="13" spans="1:21" ht="21" customHeight="1">
      <c r="A13" s="150"/>
      <c r="B13" s="151"/>
      <c r="C13" s="152"/>
      <c r="D13" s="181"/>
      <c r="E13" s="182"/>
      <c r="F13" s="132"/>
      <c r="G13" s="124" t="s">
        <v>66</v>
      </c>
      <c r="H13" s="112"/>
      <c r="I13" s="52"/>
      <c r="J13" s="52"/>
      <c r="K13" s="53"/>
      <c r="M13" s="177"/>
      <c r="N13" s="144"/>
      <c r="O13" s="145"/>
      <c r="P13" s="16"/>
      <c r="Q13" s="16"/>
      <c r="R13" s="16"/>
      <c r="S13" s="31" t="s">
        <v>32</v>
      </c>
      <c r="U13" s="91"/>
    </row>
    <row r="14" spans="1:21" ht="21" customHeight="1">
      <c r="A14" s="153" t="s">
        <v>41</v>
      </c>
      <c r="B14" s="154"/>
      <c r="C14" s="155"/>
      <c r="D14" s="153" t="s">
        <v>41</v>
      </c>
      <c r="E14" s="155"/>
      <c r="F14" s="133"/>
      <c r="G14" s="125" t="s">
        <v>15</v>
      </c>
      <c r="H14" s="112"/>
      <c r="I14" s="52"/>
      <c r="J14" s="52"/>
      <c r="K14" s="53"/>
      <c r="M14" s="178"/>
      <c r="N14" s="144"/>
      <c r="O14" s="145"/>
      <c r="P14" s="16"/>
      <c r="Q14" s="16"/>
      <c r="R14" s="16"/>
      <c r="S14" s="31" t="s">
        <v>32</v>
      </c>
      <c r="U14" s="91"/>
    </row>
    <row r="15" spans="1:21" ht="21" customHeight="1">
      <c r="A15" s="153" t="s">
        <v>42</v>
      </c>
      <c r="B15" s="154"/>
      <c r="C15" s="155"/>
      <c r="D15" s="153" t="s">
        <v>42</v>
      </c>
      <c r="E15" s="155"/>
      <c r="F15" s="134"/>
      <c r="G15" s="126" t="s">
        <v>65</v>
      </c>
      <c r="H15" s="112"/>
      <c r="I15" s="52"/>
      <c r="J15" s="52"/>
      <c r="K15" s="53"/>
      <c r="M15" s="183" t="s">
        <v>23</v>
      </c>
      <c r="N15" s="146"/>
      <c r="O15" s="147"/>
      <c r="P15" s="146"/>
      <c r="Q15" s="147"/>
      <c r="R15" s="16"/>
      <c r="S15" s="17"/>
    </row>
    <row r="16" spans="1:21" ht="21" customHeight="1" thickBot="1">
      <c r="A16" s="168" t="s">
        <v>162</v>
      </c>
      <c r="B16" s="169"/>
      <c r="C16" s="170"/>
      <c r="D16" s="168" t="s">
        <v>163</v>
      </c>
      <c r="E16" s="170"/>
      <c r="F16" s="135"/>
      <c r="G16" s="127"/>
      <c r="H16" s="116"/>
      <c r="I16" s="99"/>
      <c r="J16" s="99"/>
      <c r="K16" s="100"/>
      <c r="M16" s="184"/>
      <c r="N16" s="148"/>
      <c r="O16" s="149"/>
      <c r="P16" s="148"/>
      <c r="Q16" s="149"/>
      <c r="R16" s="101"/>
      <c r="S16" s="102"/>
    </row>
    <row r="17" spans="1:53" ht="21" customHeight="1" thickBot="1">
      <c r="G17" s="3"/>
      <c r="P17" s="2"/>
    </row>
    <row r="18" spans="1:53" ht="20.100000000000001" customHeight="1">
      <c r="A18" s="174"/>
      <c r="B18" s="172" t="s">
        <v>72</v>
      </c>
      <c r="C18" s="162" t="s">
        <v>0</v>
      </c>
      <c r="D18" s="171" t="s">
        <v>6</v>
      </c>
      <c r="E18" s="162" t="s">
        <v>1</v>
      </c>
      <c r="F18" s="164">
        <f ca="1">TODAY()</f>
        <v>45905</v>
      </c>
      <c r="G18" s="171" t="s">
        <v>2</v>
      </c>
      <c r="H18" s="162" t="s">
        <v>3</v>
      </c>
      <c r="I18" s="166" t="s">
        <v>7</v>
      </c>
      <c r="J18" s="246" t="s">
        <v>181</v>
      </c>
      <c r="K18" s="158" t="s">
        <v>4</v>
      </c>
      <c r="L18" s="160" t="s">
        <v>77</v>
      </c>
      <c r="N18" s="215" t="s">
        <v>161</v>
      </c>
      <c r="O18" s="216"/>
      <c r="P18" s="216"/>
      <c r="Q18" s="216"/>
      <c r="R18" s="216"/>
      <c r="S18" s="217"/>
      <c r="V18" s="1" t="s">
        <v>4</v>
      </c>
      <c r="W18" s="1" t="s">
        <v>4</v>
      </c>
      <c r="X18" s="1" t="s">
        <v>4</v>
      </c>
      <c r="Y18" s="1" t="s">
        <v>4</v>
      </c>
      <c r="Z18" s="1" t="s">
        <v>4</v>
      </c>
      <c r="AA18" s="1" t="s">
        <v>4</v>
      </c>
      <c r="AB18" s="1" t="s">
        <v>4</v>
      </c>
      <c r="AC18" s="1" t="s">
        <v>4</v>
      </c>
      <c r="AD18" s="1" t="s">
        <v>4</v>
      </c>
      <c r="AE18" s="1" t="s">
        <v>4</v>
      </c>
      <c r="AF18" s="1" t="s">
        <v>4</v>
      </c>
      <c r="AG18" s="1" t="s">
        <v>4</v>
      </c>
      <c r="AH18" s="1" t="s">
        <v>4</v>
      </c>
      <c r="AI18" s="1" t="s">
        <v>4</v>
      </c>
      <c r="AJ18" s="1" t="s">
        <v>105</v>
      </c>
      <c r="AK18" s="1" t="s">
        <v>105</v>
      </c>
      <c r="AL18" s="1" t="s">
        <v>105</v>
      </c>
      <c r="AM18" s="1" t="s">
        <v>105</v>
      </c>
      <c r="AN18" s="1" t="s">
        <v>105</v>
      </c>
      <c r="AO18" s="1" t="s">
        <v>105</v>
      </c>
      <c r="AP18" s="1" t="s">
        <v>105</v>
      </c>
      <c r="AQ18" s="1" t="s">
        <v>105</v>
      </c>
      <c r="AR18" s="1" t="s">
        <v>105</v>
      </c>
      <c r="AS18" s="1" t="s">
        <v>105</v>
      </c>
      <c r="AT18" s="1" t="s">
        <v>105</v>
      </c>
      <c r="AU18" s="1" t="s">
        <v>105</v>
      </c>
      <c r="AV18" s="1" t="s">
        <v>105</v>
      </c>
      <c r="AW18" s="1" t="s">
        <v>105</v>
      </c>
      <c r="AX18" s="1" t="s">
        <v>105</v>
      </c>
      <c r="AY18" s="1" t="s">
        <v>105</v>
      </c>
      <c r="AZ18" s="1" t="s">
        <v>105</v>
      </c>
      <c r="BA18" s="1" t="s">
        <v>105</v>
      </c>
    </row>
    <row r="19" spans="1:53" ht="20.100000000000001" customHeight="1" thickBot="1">
      <c r="A19" s="175"/>
      <c r="B19" s="173"/>
      <c r="C19" s="163"/>
      <c r="D19" s="167"/>
      <c r="E19" s="163"/>
      <c r="F19" s="165"/>
      <c r="G19" s="167"/>
      <c r="H19" s="163"/>
      <c r="I19" s="167"/>
      <c r="J19" s="247"/>
      <c r="K19" s="159"/>
      <c r="L19" s="161"/>
      <c r="N19" s="218"/>
      <c r="O19" s="219"/>
      <c r="P19" s="219"/>
      <c r="Q19" s="219"/>
      <c r="R19" s="219"/>
      <c r="S19" s="220"/>
      <c r="V19" s="1" t="s">
        <v>91</v>
      </c>
      <c r="W19" s="1" t="s">
        <v>92</v>
      </c>
      <c r="X19" s="1" t="s">
        <v>93</v>
      </c>
      <c r="Y19" s="1" t="s">
        <v>94</v>
      </c>
      <c r="Z19" s="1" t="s">
        <v>95</v>
      </c>
      <c r="AA19" s="1" t="s">
        <v>96</v>
      </c>
      <c r="AB19" s="1" t="s">
        <v>97</v>
      </c>
      <c r="AC19" s="1" t="s">
        <v>98</v>
      </c>
      <c r="AD19" s="1" t="s">
        <v>99</v>
      </c>
      <c r="AE19" s="1" t="s">
        <v>100</v>
      </c>
      <c r="AF19" s="1" t="s">
        <v>102</v>
      </c>
      <c r="AG19" s="1" t="s">
        <v>101</v>
      </c>
      <c r="AH19" s="1" t="s">
        <v>104</v>
      </c>
      <c r="AI19" s="1" t="s">
        <v>103</v>
      </c>
      <c r="AJ19" s="1" t="s">
        <v>91</v>
      </c>
      <c r="AK19" s="1" t="s">
        <v>108</v>
      </c>
      <c r="AL19" s="1" t="s">
        <v>109</v>
      </c>
      <c r="AM19" s="1" t="s">
        <v>110</v>
      </c>
      <c r="AN19" s="1" t="s">
        <v>111</v>
      </c>
      <c r="AO19" s="1" t="s">
        <v>112</v>
      </c>
      <c r="AP19" s="1" t="s">
        <v>106</v>
      </c>
      <c r="AQ19" s="1" t="s">
        <v>107</v>
      </c>
      <c r="AR19" s="1" t="s">
        <v>113</v>
      </c>
      <c r="AS19" s="1" t="s">
        <v>114</v>
      </c>
      <c r="AT19" s="1" t="s">
        <v>115</v>
      </c>
      <c r="AU19" s="1" t="s">
        <v>116</v>
      </c>
      <c r="AV19" s="1" t="s">
        <v>117</v>
      </c>
      <c r="AW19" s="1" t="s">
        <v>118</v>
      </c>
      <c r="AX19" s="1" t="s">
        <v>102</v>
      </c>
      <c r="AY19" s="1" t="s">
        <v>101</v>
      </c>
      <c r="AZ19" s="1" t="s">
        <v>104</v>
      </c>
      <c r="BA19" s="1" t="s">
        <v>103</v>
      </c>
    </row>
    <row r="20" spans="1:53" ht="20.100000000000001" customHeight="1" thickBot="1">
      <c r="A20" s="81" t="s">
        <v>75</v>
      </c>
      <c r="B20" s="82" t="s">
        <v>74</v>
      </c>
      <c r="C20" s="83" t="s">
        <v>33</v>
      </c>
      <c r="D20" s="84" t="s">
        <v>76</v>
      </c>
      <c r="E20" s="62">
        <v>41308</v>
      </c>
      <c r="F20" s="85">
        <f ca="1">DATEDIF(E20,$F$18,"Y")</f>
        <v>12</v>
      </c>
      <c r="G20" s="86" t="str">
        <f t="shared" ref="G20:G45" ca="1" si="0">IF(E20="","",IF(DATEDIF(E20,DATE(YEAR($F$18)-(MONTH($F$18)&lt;=3)*1,4,1),"Y")-2&gt;15,"Error",CHOOSE(DATEDIF(E20,DATE(YEAR($F$18)-(MONTH($F$18)&lt;=3)*1,4,1),"Y")-2,"Error","Error", "Error","１年","２年","３年","４年","５年","６年","Error","Error","Error","Error","Error","Error")))</f>
        <v>Error</v>
      </c>
      <c r="H20" s="4" t="s">
        <v>5</v>
      </c>
      <c r="I20" s="137">
        <v>10001</v>
      </c>
      <c r="J20" s="103">
        <v>1</v>
      </c>
      <c r="K20" s="87" t="s">
        <v>182</v>
      </c>
      <c r="L20" s="88" t="s">
        <v>182</v>
      </c>
      <c r="M20" s="59"/>
      <c r="N20" s="77" t="s">
        <v>125</v>
      </c>
      <c r="O20" s="239" t="s">
        <v>124</v>
      </c>
      <c r="P20" s="239"/>
      <c r="Q20" s="78" t="s">
        <v>122</v>
      </c>
      <c r="R20" s="228" t="s">
        <v>126</v>
      </c>
      <c r="S20" s="229"/>
      <c r="V20" s="1" t="str">
        <f>IF(K20="個人１・２年生男子",ROW(),"")</f>
        <v/>
      </c>
      <c r="W20" s="1" t="str">
        <f>IF(K20="個人３・４年生男子",ROW(),"")</f>
        <v/>
      </c>
      <c r="X20" s="1" t="str">
        <f>IF(K20="個人５・６年生男子",ROW(),"")</f>
        <v/>
      </c>
      <c r="Y20" s="1" t="str">
        <f>IF(K20="個人１・２年生女子",ROW(),"")</f>
        <v/>
      </c>
      <c r="Z20" s="1" t="str">
        <f>IF(K20="個人３・４年生女子",ROW(),"")</f>
        <v/>
      </c>
      <c r="AA20" s="1" t="str">
        <f>IF(K20="個人５・６年生女子",ROW(),"")</f>
        <v/>
      </c>
      <c r="AB20" s="1" t="str">
        <f>IF(K20="団体１・２年生A",ROW(),"")</f>
        <v/>
      </c>
      <c r="AC20" s="1" t="str">
        <f>IF(K20="団体１・２年生B",ROW(),"")</f>
        <v/>
      </c>
      <c r="AD20" s="1" t="str">
        <f>IF(K20="団体３・４年生A",ROW(),"")</f>
        <v/>
      </c>
      <c r="AE20" s="1" t="str">
        <f>IF(K20="団体３・４年生B",ROW(),"")</f>
        <v/>
      </c>
      <c r="AF20" s="1">
        <f>IF(K20="団体５・６年生男子A",ROW(),"")</f>
        <v>20</v>
      </c>
      <c r="AG20" s="1" t="str">
        <f>IF(K20="団体５・６年生男子B",ROW(),"")</f>
        <v/>
      </c>
      <c r="AH20" s="1" t="str">
        <f>IF(K20="団体５・６年生女子A",ROW(),"")</f>
        <v/>
      </c>
      <c r="AI20" s="1" t="str">
        <f>IF(K20="団体５・６年生女子B",ROW(),"")</f>
        <v/>
      </c>
      <c r="AJ20" s="1" t="str">
        <f>IF($L20="個人１・２年生男子",ROW(),"")</f>
        <v/>
      </c>
      <c r="AK20" s="1" t="str">
        <f>IF($L20="個人１・２年生女子",ROW(),"")</f>
        <v/>
      </c>
      <c r="AL20" s="1" t="str">
        <f>IF($L20="個人３・４年生男子",ROW(),"")</f>
        <v/>
      </c>
      <c r="AM20" s="1" t="str">
        <f>IF($L20="個人３・４年生女子",ROW(),"")</f>
        <v/>
      </c>
      <c r="AN20" s="1" t="str">
        <f>IF($L20="個人５・６年生男子",ROW(),"")</f>
        <v/>
      </c>
      <c r="AO20" s="1" t="str">
        <f>IF($L20="個人５・６年生女子",ROW(),"")</f>
        <v/>
      </c>
      <c r="AP20" s="1" t="str">
        <f>IF($L20="団体１・２年生男子A",ROW(),"")</f>
        <v/>
      </c>
      <c r="AQ20" s="1" t="str">
        <f>IF($L20="団体１・２年生男子B",ROW(),"")</f>
        <v/>
      </c>
      <c r="AR20" s="1" t="str">
        <f>IF($L20="団体１・２年生女子A",ROW(),"")</f>
        <v/>
      </c>
      <c r="AS20" s="1" t="str">
        <f>IF($L20="団体１・２年生女子B",ROW(),"")</f>
        <v/>
      </c>
      <c r="AT20" s="1" t="str">
        <f>IF($L20="団体３・４年生男子A",ROW(),"")</f>
        <v/>
      </c>
      <c r="AU20" s="1" t="str">
        <f>IF($L20="団体３・４年生男子B",ROW(),"")</f>
        <v/>
      </c>
      <c r="AV20" s="1" t="str">
        <f>IF($L20="団体３・４年生女子A",ROW(),"")</f>
        <v/>
      </c>
      <c r="AW20" s="1" t="str">
        <f>IF($L20="団体３・４年生女子B",ROW(),"")</f>
        <v/>
      </c>
      <c r="AX20" s="1">
        <f>IF($L20="団体５・６年生男子A",ROW(),"")</f>
        <v>20</v>
      </c>
      <c r="AY20" s="1" t="str">
        <f>IF($L20="団体５・６年生男子B",ROW(),"")</f>
        <v/>
      </c>
      <c r="AZ20" s="1" t="str">
        <f>IF($L20="団体５・６年生女子A",ROW(),"")</f>
        <v/>
      </c>
      <c r="BA20" s="1" t="str">
        <f>IF($L20="団体５・６年生女子B",ROW(),"")</f>
        <v/>
      </c>
    </row>
    <row r="21" spans="1:53" ht="20.100000000000001" customHeight="1">
      <c r="A21" s="89">
        <v>1</v>
      </c>
      <c r="B21" s="15"/>
      <c r="C21" s="15"/>
      <c r="D21" s="15"/>
      <c r="E21" s="63"/>
      <c r="F21" s="24" t="str">
        <f t="shared" ref="F21:F45" si="1">IF(E21="","",DATEDIF(E21,$F$18,"Y"))</f>
        <v/>
      </c>
      <c r="G21" s="37" t="str">
        <f t="shared" si="0"/>
        <v/>
      </c>
      <c r="H21" s="5"/>
      <c r="I21" s="138"/>
      <c r="J21" s="139"/>
      <c r="K21" s="70"/>
      <c r="L21" s="66"/>
      <c r="M21" s="59"/>
      <c r="N21" s="75" t="s">
        <v>120</v>
      </c>
      <c r="O21" s="224">
        <f>COUNTIF(K21:K45,"個人*")</f>
        <v>0</v>
      </c>
      <c r="P21" s="224"/>
      <c r="Q21" s="76">
        <v>2500</v>
      </c>
      <c r="R21" s="230">
        <f>O21*Q21</f>
        <v>0</v>
      </c>
      <c r="S21" s="231"/>
      <c r="V21" s="1" t="str">
        <f t="shared" ref="V21:V40" si="2">IF(K21="個人１・２年生男子",ROW(),"")</f>
        <v/>
      </c>
      <c r="W21" s="1" t="str">
        <f t="shared" ref="W21:W40" si="3">IF(K21="個人３・４年生男子",ROW(),"")</f>
        <v/>
      </c>
      <c r="X21" s="1" t="str">
        <f t="shared" ref="X21:X40" si="4">IF(K21="個人５・６年生男子",ROW(),"")</f>
        <v/>
      </c>
      <c r="Y21" s="1" t="str">
        <f t="shared" ref="Y21:Y40" si="5">IF(K21="個人１・２年生女子",ROW(),"")</f>
        <v/>
      </c>
      <c r="Z21" s="1" t="str">
        <f t="shared" ref="Z21:Z40" si="6">IF(K21="個人３・４年生女子",ROW(),"")</f>
        <v/>
      </c>
      <c r="AA21" s="1" t="str">
        <f t="shared" ref="AA21:AA40" si="7">IF(K21="個人５・６年生女子",ROW(),"")</f>
        <v/>
      </c>
      <c r="AB21" s="1" t="str">
        <f t="shared" ref="AB21:AB40" si="8">IF(K21="団体１・２年生A",ROW(),"")</f>
        <v/>
      </c>
      <c r="AC21" s="1" t="str">
        <f t="shared" ref="AC21:AC40" si="9">IF(K21="団体１・２年生B",ROW(),"")</f>
        <v/>
      </c>
      <c r="AD21" s="1" t="str">
        <f t="shared" ref="AD21:AD40" si="10">IF(K21="団体３・４年生A",ROW(),"")</f>
        <v/>
      </c>
      <c r="AE21" s="1" t="str">
        <f t="shared" ref="AE21:AE40" si="11">IF(K21="団体３・４年生B",ROW(),"")</f>
        <v/>
      </c>
      <c r="AF21" s="1" t="str">
        <f t="shared" ref="AF21:AF40" si="12">IF(K21="団体５・６年生男子A",ROW(),"")</f>
        <v/>
      </c>
      <c r="AG21" s="1" t="str">
        <f t="shared" ref="AG21:AG40" si="13">IF(K21="団体５・６年生男子B",ROW(),"")</f>
        <v/>
      </c>
      <c r="AH21" s="1" t="str">
        <f t="shared" ref="AH21:AH40" si="14">IF(K21="団体５・６年生女子A",ROW(),"")</f>
        <v/>
      </c>
      <c r="AI21" s="1" t="str">
        <f t="shared" ref="AI21:AI40" si="15">IF(K21="団体５・６年生女子B",ROW(),"")</f>
        <v/>
      </c>
      <c r="AJ21" s="1" t="str">
        <f t="shared" ref="AJ21:AJ45" si="16">IF($L21="個人１・２年生男子",ROW(),"")</f>
        <v/>
      </c>
      <c r="AK21" s="1" t="str">
        <f t="shared" ref="AK21:AK45" si="17">IF($L21="個人１・２年生女子",ROW(),"")</f>
        <v/>
      </c>
      <c r="AL21" s="1" t="str">
        <f t="shared" ref="AL21:AL45" si="18">IF($L21="個人３・４年生男子",ROW(),"")</f>
        <v/>
      </c>
      <c r="AM21" s="1" t="str">
        <f t="shared" ref="AM21:AM45" si="19">IF($L21="個人３・４年生女子",ROW(),"")</f>
        <v/>
      </c>
      <c r="AN21" s="1" t="str">
        <f t="shared" ref="AN21:AN45" si="20">IF($L21="個人５・６年生男子",ROW(),"")</f>
        <v/>
      </c>
      <c r="AO21" s="1" t="str">
        <f t="shared" ref="AO21:AO45" si="21">IF($L21="個人５・６年生女子",ROW(),"")</f>
        <v/>
      </c>
      <c r="AP21" s="1" t="str">
        <f t="shared" ref="AP21:AP45" si="22">IF($L21="団体１・２年生男子A",ROW(),"")</f>
        <v/>
      </c>
      <c r="AQ21" s="1" t="str">
        <f t="shared" ref="AQ21:AQ45" si="23">IF($L21="団体１・２年生男子B",ROW(),"")</f>
        <v/>
      </c>
      <c r="AR21" s="1" t="str">
        <f t="shared" ref="AR21:AR45" si="24">IF($L21="団体１・２年生女子A",ROW(),"")</f>
        <v/>
      </c>
      <c r="AS21" s="1" t="str">
        <f t="shared" ref="AS21:AS45" si="25">IF($L21="団体１・２年生女子B",ROW(),"")</f>
        <v/>
      </c>
      <c r="AT21" s="1" t="str">
        <f t="shared" ref="AT21:AT45" si="26">IF($L21="団体３・４年生男子A",ROW(),"")</f>
        <v/>
      </c>
      <c r="AU21" s="1" t="str">
        <f t="shared" ref="AU21:AU45" si="27">IF($L21="団体３・４年生男子B",ROW(),"")</f>
        <v/>
      </c>
      <c r="AV21" s="1" t="str">
        <f t="shared" ref="AV21:AV45" si="28">IF($L21="団体３・４年生女子A",ROW(),"")</f>
        <v/>
      </c>
      <c r="AW21" s="1" t="str">
        <f t="shared" ref="AW21:AW45" si="29">IF($L21="団体３・４年生女子B",ROW(),"")</f>
        <v/>
      </c>
      <c r="AX21" s="1" t="str">
        <f t="shared" ref="AX21:AX45" si="30">IF($L21="団体５・６年生男子A",ROW(),"")</f>
        <v/>
      </c>
      <c r="AY21" s="1" t="str">
        <f t="shared" ref="AY21:AY45" si="31">IF($L21="団体５・６年生男子B",ROW(),"")</f>
        <v/>
      </c>
      <c r="AZ21" s="1" t="str">
        <f t="shared" ref="AZ21:AZ45" si="32">IF($L21="団体５・６年生女子A",ROW(),"")</f>
        <v/>
      </c>
      <c r="BA21" s="1" t="str">
        <f t="shared" ref="BA21:BA45" si="33">IF($L21="団体５・６年生女子B",ROW(),"")</f>
        <v/>
      </c>
    </row>
    <row r="22" spans="1:53" ht="20.100000000000001" customHeight="1">
      <c r="A22" s="89">
        <v>2</v>
      </c>
      <c r="B22" s="15"/>
      <c r="C22" s="15"/>
      <c r="D22" s="15"/>
      <c r="E22" s="63"/>
      <c r="F22" s="24" t="str">
        <f t="shared" si="1"/>
        <v/>
      </c>
      <c r="G22" s="37" t="str">
        <f t="shared" si="0"/>
        <v/>
      </c>
      <c r="H22" s="5"/>
      <c r="I22" s="138"/>
      <c r="J22" s="139"/>
      <c r="K22" s="70"/>
      <c r="L22" s="66"/>
      <c r="M22" s="59"/>
      <c r="N22" s="68" t="s">
        <v>119</v>
      </c>
      <c r="O22" s="225">
        <f>COUNTIF(L21:L45,"個人*")</f>
        <v>0</v>
      </c>
      <c r="P22" s="225"/>
      <c r="Q22" s="73">
        <v>2500</v>
      </c>
      <c r="R22" s="232">
        <f>O22*Q22</f>
        <v>0</v>
      </c>
      <c r="S22" s="233"/>
      <c r="V22" s="1" t="str">
        <f t="shared" si="2"/>
        <v/>
      </c>
      <c r="W22" s="1" t="str">
        <f t="shared" si="3"/>
        <v/>
      </c>
      <c r="X22" s="1" t="str">
        <f t="shared" si="4"/>
        <v/>
      </c>
      <c r="Y22" s="1" t="str">
        <f t="shared" si="5"/>
        <v/>
      </c>
      <c r="Z22" s="1" t="str">
        <f t="shared" si="6"/>
        <v/>
      </c>
      <c r="AA22" s="1" t="str">
        <f t="shared" si="7"/>
        <v/>
      </c>
      <c r="AB22" s="1" t="str">
        <f t="shared" si="8"/>
        <v/>
      </c>
      <c r="AC22" s="1" t="str">
        <f t="shared" si="9"/>
        <v/>
      </c>
      <c r="AD22" s="1" t="str">
        <f t="shared" si="10"/>
        <v/>
      </c>
      <c r="AE22" s="1" t="str">
        <f t="shared" si="11"/>
        <v/>
      </c>
      <c r="AF22" s="1" t="str">
        <f t="shared" si="12"/>
        <v/>
      </c>
      <c r="AG22" s="1" t="str">
        <f t="shared" si="13"/>
        <v/>
      </c>
      <c r="AH22" s="1" t="str">
        <f t="shared" si="14"/>
        <v/>
      </c>
      <c r="AI22" s="1" t="str">
        <f t="shared" si="15"/>
        <v/>
      </c>
      <c r="AJ22" s="1" t="str">
        <f t="shared" si="16"/>
        <v/>
      </c>
      <c r="AK22" s="1" t="str">
        <f t="shared" si="17"/>
        <v/>
      </c>
      <c r="AL22" s="1" t="str">
        <f t="shared" si="18"/>
        <v/>
      </c>
      <c r="AM22" s="1" t="str">
        <f t="shared" si="19"/>
        <v/>
      </c>
      <c r="AN22" s="1" t="str">
        <f t="shared" si="20"/>
        <v/>
      </c>
      <c r="AO22" s="1" t="str">
        <f t="shared" si="21"/>
        <v/>
      </c>
      <c r="AP22" s="1" t="str">
        <f t="shared" si="22"/>
        <v/>
      </c>
      <c r="AQ22" s="1" t="str">
        <f t="shared" si="23"/>
        <v/>
      </c>
      <c r="AR22" s="1" t="str">
        <f t="shared" si="24"/>
        <v/>
      </c>
      <c r="AS22" s="1" t="str">
        <f t="shared" si="25"/>
        <v/>
      </c>
      <c r="AT22" s="1" t="str">
        <f t="shared" si="26"/>
        <v/>
      </c>
      <c r="AU22" s="1" t="str">
        <f t="shared" si="27"/>
        <v/>
      </c>
      <c r="AV22" s="1" t="str">
        <f t="shared" si="28"/>
        <v/>
      </c>
      <c r="AW22" s="1" t="str">
        <f t="shared" si="29"/>
        <v/>
      </c>
      <c r="AX22" s="1" t="str">
        <f t="shared" si="30"/>
        <v/>
      </c>
      <c r="AY22" s="1" t="str">
        <f t="shared" si="31"/>
        <v/>
      </c>
      <c r="AZ22" s="1" t="str">
        <f t="shared" si="32"/>
        <v/>
      </c>
      <c r="BA22" s="1" t="str">
        <f t="shared" si="33"/>
        <v/>
      </c>
    </row>
    <row r="23" spans="1:53" ht="20.100000000000001" customHeight="1">
      <c r="A23" s="89">
        <v>3</v>
      </c>
      <c r="B23" s="15"/>
      <c r="C23" s="15"/>
      <c r="D23" s="15"/>
      <c r="E23" s="63"/>
      <c r="F23" s="24" t="str">
        <f t="shared" si="1"/>
        <v/>
      </c>
      <c r="G23" s="37" t="str">
        <f t="shared" si="0"/>
        <v/>
      </c>
      <c r="H23" s="5"/>
      <c r="I23" s="138"/>
      <c r="J23" s="139"/>
      <c r="K23" s="70"/>
      <c r="L23" s="66"/>
      <c r="M23" s="59"/>
      <c r="N23" s="68" t="s">
        <v>121</v>
      </c>
      <c r="O23" s="226">
        <f>ROUNDUP(COUNTIF(K21:K45,"団体１・２年生A")/3,0)+ROUNDUP(COUNTIF(K21:K45,"団体１・２年生B")/3,0)+ROUNDUP(COUNTIF(K21:K45,"団体３・４年生A")/3,0)+ROUNDUP(COUNTIF(K21:K45,"団体３・４年生B")/3,0)+ROUNDUP(COUNTIF(K21:K45,"団体５・６年生男子A")/3,0)+ROUNDUP(COUNTIF(K21:K45,"団体５・６年生男子B")/3,0)+ROUNDUP(COUNTIF(K21:K45,"団体５・６年生女子A")/3,0)+ROUNDUP(COUNTIF(K21:K45,"団体５・６年生女子B")/3,0)</f>
        <v>0</v>
      </c>
      <c r="P23" s="226"/>
      <c r="Q23" s="73">
        <v>6000</v>
      </c>
      <c r="R23" s="232">
        <f>O23*Q23</f>
        <v>0</v>
      </c>
      <c r="S23" s="233"/>
      <c r="V23" s="1" t="str">
        <f t="shared" si="2"/>
        <v/>
      </c>
      <c r="W23" s="1" t="str">
        <f t="shared" si="3"/>
        <v/>
      </c>
      <c r="X23" s="1" t="str">
        <f t="shared" si="4"/>
        <v/>
      </c>
      <c r="Y23" s="1" t="str">
        <f t="shared" si="5"/>
        <v/>
      </c>
      <c r="Z23" s="1" t="str">
        <f t="shared" si="6"/>
        <v/>
      </c>
      <c r="AA23" s="1" t="str">
        <f t="shared" si="7"/>
        <v/>
      </c>
      <c r="AB23" s="1" t="str">
        <f t="shared" si="8"/>
        <v/>
      </c>
      <c r="AC23" s="1" t="str">
        <f t="shared" si="9"/>
        <v/>
      </c>
      <c r="AD23" s="1" t="str">
        <f t="shared" si="10"/>
        <v/>
      </c>
      <c r="AE23" s="1" t="str">
        <f t="shared" si="11"/>
        <v/>
      </c>
      <c r="AF23" s="1" t="str">
        <f t="shared" si="12"/>
        <v/>
      </c>
      <c r="AG23" s="1" t="str">
        <f t="shared" si="13"/>
        <v/>
      </c>
      <c r="AH23" s="1" t="str">
        <f t="shared" si="14"/>
        <v/>
      </c>
      <c r="AI23" s="1" t="str">
        <f t="shared" si="15"/>
        <v/>
      </c>
      <c r="AJ23" s="1" t="str">
        <f t="shared" si="16"/>
        <v/>
      </c>
      <c r="AK23" s="1" t="str">
        <f t="shared" si="17"/>
        <v/>
      </c>
      <c r="AL23" s="1" t="str">
        <f t="shared" si="18"/>
        <v/>
      </c>
      <c r="AM23" s="1" t="str">
        <f t="shared" si="19"/>
        <v/>
      </c>
      <c r="AN23" s="1" t="str">
        <f t="shared" si="20"/>
        <v/>
      </c>
      <c r="AO23" s="1" t="str">
        <f t="shared" si="21"/>
        <v/>
      </c>
      <c r="AP23" s="1" t="str">
        <f t="shared" si="22"/>
        <v/>
      </c>
      <c r="AQ23" s="1" t="str">
        <f t="shared" si="23"/>
        <v/>
      </c>
      <c r="AR23" s="1" t="str">
        <f t="shared" si="24"/>
        <v/>
      </c>
      <c r="AS23" s="1" t="str">
        <f t="shared" si="25"/>
        <v/>
      </c>
      <c r="AT23" s="1" t="str">
        <f t="shared" si="26"/>
        <v/>
      </c>
      <c r="AU23" s="1" t="str">
        <f t="shared" si="27"/>
        <v/>
      </c>
      <c r="AV23" s="1" t="str">
        <f t="shared" si="28"/>
        <v/>
      </c>
      <c r="AW23" s="1" t="str">
        <f t="shared" si="29"/>
        <v/>
      </c>
      <c r="AX23" s="1" t="str">
        <f t="shared" si="30"/>
        <v/>
      </c>
      <c r="AY23" s="1" t="str">
        <f t="shared" si="31"/>
        <v/>
      </c>
      <c r="AZ23" s="1" t="str">
        <f t="shared" si="32"/>
        <v/>
      </c>
      <c r="BA23" s="1" t="str">
        <f t="shared" si="33"/>
        <v/>
      </c>
    </row>
    <row r="24" spans="1:53" ht="20.100000000000001" customHeight="1" thickBot="1">
      <c r="A24" s="89">
        <v>4</v>
      </c>
      <c r="B24" s="15"/>
      <c r="C24" s="15"/>
      <c r="D24" s="15"/>
      <c r="E24" s="63"/>
      <c r="F24" s="24" t="str">
        <f t="shared" si="1"/>
        <v/>
      </c>
      <c r="G24" s="37" t="str">
        <f t="shared" si="0"/>
        <v/>
      </c>
      <c r="H24" s="5"/>
      <c r="I24" s="138"/>
      <c r="J24" s="139"/>
      <c r="K24" s="70"/>
      <c r="L24" s="66"/>
      <c r="M24" s="59"/>
      <c r="N24" s="69" t="s">
        <v>38</v>
      </c>
      <c r="O24" s="227">
        <f>ROUNDUP(COUNTIF(L21:L45,"団体１・２年生男子A")/3,0)+ROUNDUP(COUNTIF(L21:L45,"団体１・２年生男子B")/3,0)+ROUNDUP(COUNTIF(L21:L45,"団体１・２年生女子A")/3,0)+ROUNDUP(COUNTIF(L21:L45,"団体１・２年生女子B")/3,0)+ROUNDUP(COUNTIF(L21:L45,"団体３・４年生男子A")/3,0)+ROUNDUP(COUNTIF(L21:L45,"団体３・４年生男子B")/3,0)+ROUNDUP(COUNTIF(L21:L45,"団体３・４年生女子A")/3,0)+ROUNDUP(COUNTIF(L21:L45,"団体３・４年生女子B")/3,0)+ROUNDUP(COUNTIF(L21:L45,"団体５・６年生男子A")/3,0)+ROUNDUP(COUNTIF(L21:L45,"団体５・６年生男子B")/3,0)+ROUNDUP(COUNTIF(L21:L45,"団体５・６年生女子A")/3,0)+ROUNDUP(COUNTIF(L21:L45,"団体５・６年生女子B")/3,0)</f>
        <v>0</v>
      </c>
      <c r="P24" s="227"/>
      <c r="Q24" s="74">
        <v>6000</v>
      </c>
      <c r="R24" s="234">
        <f>O24*Q24</f>
        <v>0</v>
      </c>
      <c r="S24" s="235"/>
      <c r="V24" s="1" t="str">
        <f t="shared" si="2"/>
        <v/>
      </c>
      <c r="W24" s="1" t="str">
        <f t="shared" si="3"/>
        <v/>
      </c>
      <c r="X24" s="1" t="str">
        <f t="shared" si="4"/>
        <v/>
      </c>
      <c r="Y24" s="1" t="str">
        <f t="shared" si="5"/>
        <v/>
      </c>
      <c r="Z24" s="1" t="str">
        <f t="shared" si="6"/>
        <v/>
      </c>
      <c r="AA24" s="1" t="str">
        <f t="shared" si="7"/>
        <v/>
      </c>
      <c r="AB24" s="1" t="str">
        <f t="shared" si="8"/>
        <v/>
      </c>
      <c r="AC24" s="1" t="str">
        <f t="shared" si="9"/>
        <v/>
      </c>
      <c r="AD24" s="1" t="str">
        <f t="shared" si="10"/>
        <v/>
      </c>
      <c r="AE24" s="1" t="str">
        <f t="shared" si="11"/>
        <v/>
      </c>
      <c r="AF24" s="1" t="str">
        <f t="shared" si="12"/>
        <v/>
      </c>
      <c r="AG24" s="1" t="str">
        <f t="shared" si="13"/>
        <v/>
      </c>
      <c r="AH24" s="1" t="str">
        <f t="shared" si="14"/>
        <v/>
      </c>
      <c r="AI24" s="1" t="str">
        <f t="shared" si="15"/>
        <v/>
      </c>
      <c r="AJ24" s="1" t="str">
        <f t="shared" si="16"/>
        <v/>
      </c>
      <c r="AK24" s="1" t="str">
        <f t="shared" si="17"/>
        <v/>
      </c>
      <c r="AL24" s="1" t="str">
        <f t="shared" si="18"/>
        <v/>
      </c>
      <c r="AM24" s="1" t="str">
        <f t="shared" si="19"/>
        <v/>
      </c>
      <c r="AN24" s="1" t="str">
        <f t="shared" si="20"/>
        <v/>
      </c>
      <c r="AO24" s="1" t="str">
        <f t="shared" si="21"/>
        <v/>
      </c>
      <c r="AP24" s="1" t="str">
        <f t="shared" si="22"/>
        <v/>
      </c>
      <c r="AQ24" s="1" t="str">
        <f t="shared" si="23"/>
        <v/>
      </c>
      <c r="AR24" s="1" t="str">
        <f t="shared" si="24"/>
        <v/>
      </c>
      <c r="AS24" s="1" t="str">
        <f t="shared" si="25"/>
        <v/>
      </c>
      <c r="AT24" s="1" t="str">
        <f t="shared" si="26"/>
        <v/>
      </c>
      <c r="AU24" s="1" t="str">
        <f t="shared" si="27"/>
        <v/>
      </c>
      <c r="AV24" s="1" t="str">
        <f t="shared" si="28"/>
        <v/>
      </c>
      <c r="AW24" s="1" t="str">
        <f t="shared" si="29"/>
        <v/>
      </c>
      <c r="AX24" s="1" t="str">
        <f t="shared" si="30"/>
        <v/>
      </c>
      <c r="AY24" s="1" t="str">
        <f t="shared" si="31"/>
        <v/>
      </c>
      <c r="AZ24" s="1" t="str">
        <f t="shared" si="32"/>
        <v/>
      </c>
      <c r="BA24" s="1" t="str">
        <f t="shared" si="33"/>
        <v/>
      </c>
    </row>
    <row r="25" spans="1:53" ht="20.100000000000001" customHeight="1">
      <c r="A25" s="89">
        <v>5</v>
      </c>
      <c r="B25" s="15"/>
      <c r="C25" s="15"/>
      <c r="D25" s="15"/>
      <c r="E25" s="63"/>
      <c r="F25" s="24" t="str">
        <f t="shared" si="1"/>
        <v/>
      </c>
      <c r="G25" s="37" t="str">
        <f t="shared" si="0"/>
        <v/>
      </c>
      <c r="H25" s="5"/>
      <c r="I25" s="138"/>
      <c r="J25" s="139"/>
      <c r="K25" s="70"/>
      <c r="L25" s="66"/>
      <c r="M25" s="59"/>
      <c r="Q25" s="244" t="s">
        <v>123</v>
      </c>
      <c r="R25" s="240">
        <f>SUM(R21:S24)</f>
        <v>0</v>
      </c>
      <c r="S25" s="241"/>
      <c r="V25" s="1" t="str">
        <f t="shared" si="2"/>
        <v/>
      </c>
      <c r="W25" s="1" t="str">
        <f t="shared" si="3"/>
        <v/>
      </c>
      <c r="X25" s="1" t="str">
        <f t="shared" si="4"/>
        <v/>
      </c>
      <c r="Y25" s="1" t="str">
        <f t="shared" si="5"/>
        <v/>
      </c>
      <c r="Z25" s="1" t="str">
        <f t="shared" si="6"/>
        <v/>
      </c>
      <c r="AA25" s="1" t="str">
        <f t="shared" si="7"/>
        <v/>
      </c>
      <c r="AB25" s="1" t="str">
        <f t="shared" si="8"/>
        <v/>
      </c>
      <c r="AC25" s="1" t="str">
        <f t="shared" si="9"/>
        <v/>
      </c>
      <c r="AD25" s="1" t="str">
        <f t="shared" si="10"/>
        <v/>
      </c>
      <c r="AE25" s="1" t="str">
        <f t="shared" si="11"/>
        <v/>
      </c>
      <c r="AF25" s="1" t="str">
        <f t="shared" si="12"/>
        <v/>
      </c>
      <c r="AG25" s="1" t="str">
        <f t="shared" si="13"/>
        <v/>
      </c>
      <c r="AH25" s="1" t="str">
        <f t="shared" si="14"/>
        <v/>
      </c>
      <c r="AI25" s="1" t="str">
        <f t="shared" si="15"/>
        <v/>
      </c>
      <c r="AJ25" s="1" t="str">
        <f t="shared" si="16"/>
        <v/>
      </c>
      <c r="AK25" s="1" t="str">
        <f t="shared" si="17"/>
        <v/>
      </c>
      <c r="AL25" s="1" t="str">
        <f t="shared" si="18"/>
        <v/>
      </c>
      <c r="AM25" s="1" t="str">
        <f t="shared" si="19"/>
        <v/>
      </c>
      <c r="AN25" s="1" t="str">
        <f t="shared" si="20"/>
        <v/>
      </c>
      <c r="AO25" s="1" t="str">
        <f t="shared" si="21"/>
        <v/>
      </c>
      <c r="AP25" s="1" t="str">
        <f t="shared" si="22"/>
        <v/>
      </c>
      <c r="AQ25" s="1" t="str">
        <f t="shared" si="23"/>
        <v/>
      </c>
      <c r="AR25" s="1" t="str">
        <f t="shared" si="24"/>
        <v/>
      </c>
      <c r="AS25" s="1" t="str">
        <f t="shared" si="25"/>
        <v/>
      </c>
      <c r="AT25" s="1" t="str">
        <f t="shared" si="26"/>
        <v/>
      </c>
      <c r="AU25" s="1" t="str">
        <f t="shared" si="27"/>
        <v/>
      </c>
      <c r="AV25" s="1" t="str">
        <f t="shared" si="28"/>
        <v/>
      </c>
      <c r="AW25" s="1" t="str">
        <f t="shared" si="29"/>
        <v/>
      </c>
      <c r="AX25" s="1" t="str">
        <f t="shared" si="30"/>
        <v/>
      </c>
      <c r="AY25" s="1" t="str">
        <f t="shared" si="31"/>
        <v/>
      </c>
      <c r="AZ25" s="1" t="str">
        <f t="shared" si="32"/>
        <v/>
      </c>
      <c r="BA25" s="1" t="str">
        <f t="shared" si="33"/>
        <v/>
      </c>
    </row>
    <row r="26" spans="1:53" ht="20.100000000000001" customHeight="1" thickBot="1">
      <c r="A26" s="89">
        <v>6</v>
      </c>
      <c r="B26" s="15"/>
      <c r="C26" s="15"/>
      <c r="D26" s="15"/>
      <c r="E26" s="63"/>
      <c r="F26" s="24" t="str">
        <f t="shared" si="1"/>
        <v/>
      </c>
      <c r="G26" s="37" t="str">
        <f t="shared" si="0"/>
        <v/>
      </c>
      <c r="H26" s="5"/>
      <c r="I26" s="138"/>
      <c r="J26" s="139"/>
      <c r="K26" s="70"/>
      <c r="L26" s="66"/>
      <c r="M26" s="59"/>
      <c r="Q26" s="245"/>
      <c r="R26" s="242"/>
      <c r="S26" s="243"/>
      <c r="V26" s="1" t="str">
        <f t="shared" si="2"/>
        <v/>
      </c>
      <c r="W26" s="1" t="str">
        <f t="shared" si="3"/>
        <v/>
      </c>
      <c r="X26" s="1" t="str">
        <f t="shared" si="4"/>
        <v/>
      </c>
      <c r="Y26" s="1" t="str">
        <f t="shared" si="5"/>
        <v/>
      </c>
      <c r="Z26" s="1" t="str">
        <f t="shared" si="6"/>
        <v/>
      </c>
      <c r="AA26" s="1" t="str">
        <f t="shared" si="7"/>
        <v/>
      </c>
      <c r="AB26" s="1" t="str">
        <f t="shared" si="8"/>
        <v/>
      </c>
      <c r="AC26" s="1" t="str">
        <f t="shared" si="9"/>
        <v/>
      </c>
      <c r="AD26" s="1" t="str">
        <f t="shared" si="10"/>
        <v/>
      </c>
      <c r="AE26" s="1" t="str">
        <f t="shared" si="11"/>
        <v/>
      </c>
      <c r="AF26" s="1" t="str">
        <f t="shared" si="12"/>
        <v/>
      </c>
      <c r="AG26" s="1" t="str">
        <f t="shared" si="13"/>
        <v/>
      </c>
      <c r="AH26" s="1" t="str">
        <f t="shared" si="14"/>
        <v/>
      </c>
      <c r="AI26" s="1" t="str">
        <f t="shared" si="15"/>
        <v/>
      </c>
      <c r="AJ26" s="1" t="str">
        <f t="shared" si="16"/>
        <v/>
      </c>
      <c r="AK26" s="1" t="str">
        <f t="shared" si="17"/>
        <v/>
      </c>
      <c r="AL26" s="1" t="str">
        <f t="shared" si="18"/>
        <v/>
      </c>
      <c r="AM26" s="1" t="str">
        <f t="shared" si="19"/>
        <v/>
      </c>
      <c r="AN26" s="1" t="str">
        <f t="shared" si="20"/>
        <v/>
      </c>
      <c r="AO26" s="1" t="str">
        <f t="shared" si="21"/>
        <v/>
      </c>
      <c r="AP26" s="1" t="str">
        <f t="shared" si="22"/>
        <v/>
      </c>
      <c r="AQ26" s="1" t="str">
        <f t="shared" si="23"/>
        <v/>
      </c>
      <c r="AR26" s="1" t="str">
        <f t="shared" si="24"/>
        <v/>
      </c>
      <c r="AS26" s="1" t="str">
        <f t="shared" si="25"/>
        <v/>
      </c>
      <c r="AT26" s="1" t="str">
        <f t="shared" si="26"/>
        <v/>
      </c>
      <c r="AU26" s="1" t="str">
        <f t="shared" si="27"/>
        <v/>
      </c>
      <c r="AV26" s="1" t="str">
        <f t="shared" si="28"/>
        <v/>
      </c>
      <c r="AW26" s="1" t="str">
        <f t="shared" si="29"/>
        <v/>
      </c>
      <c r="AX26" s="1" t="str">
        <f t="shared" si="30"/>
        <v/>
      </c>
      <c r="AY26" s="1" t="str">
        <f t="shared" si="31"/>
        <v/>
      </c>
      <c r="AZ26" s="1" t="str">
        <f t="shared" si="32"/>
        <v/>
      </c>
      <c r="BA26" s="1" t="str">
        <f t="shared" si="33"/>
        <v/>
      </c>
    </row>
    <row r="27" spans="1:53" ht="20.100000000000001" customHeight="1" thickBot="1">
      <c r="A27" s="89">
        <v>7</v>
      </c>
      <c r="B27" s="15"/>
      <c r="C27" s="15"/>
      <c r="D27" s="15"/>
      <c r="E27" s="64"/>
      <c r="F27" s="24" t="str">
        <f t="shared" si="1"/>
        <v/>
      </c>
      <c r="G27" s="37" t="str">
        <f t="shared" si="0"/>
        <v/>
      </c>
      <c r="H27" s="5"/>
      <c r="I27" s="138"/>
      <c r="J27" s="139"/>
      <c r="K27" s="70"/>
      <c r="L27" s="66"/>
      <c r="M27" s="59"/>
      <c r="V27" s="1" t="str">
        <f t="shared" si="2"/>
        <v/>
      </c>
      <c r="W27" s="1" t="str">
        <f t="shared" si="3"/>
        <v/>
      </c>
      <c r="X27" s="1" t="str">
        <f t="shared" si="4"/>
        <v/>
      </c>
      <c r="Y27" s="1" t="str">
        <f t="shared" si="5"/>
        <v/>
      </c>
      <c r="Z27" s="1" t="str">
        <f t="shared" si="6"/>
        <v/>
      </c>
      <c r="AA27" s="1" t="str">
        <f t="shared" si="7"/>
        <v/>
      </c>
      <c r="AB27" s="1" t="str">
        <f t="shared" si="8"/>
        <v/>
      </c>
      <c r="AC27" s="1" t="str">
        <f t="shared" si="9"/>
        <v/>
      </c>
      <c r="AD27" s="1" t="str">
        <f t="shared" si="10"/>
        <v/>
      </c>
      <c r="AE27" s="1" t="str">
        <f t="shared" si="11"/>
        <v/>
      </c>
      <c r="AF27" s="1" t="str">
        <f t="shared" si="12"/>
        <v/>
      </c>
      <c r="AG27" s="1" t="str">
        <f t="shared" si="13"/>
        <v/>
      </c>
      <c r="AH27" s="1" t="str">
        <f t="shared" si="14"/>
        <v/>
      </c>
      <c r="AI27" s="1" t="str">
        <f t="shared" si="15"/>
        <v/>
      </c>
      <c r="AJ27" s="1" t="str">
        <f t="shared" si="16"/>
        <v/>
      </c>
      <c r="AK27" s="1" t="str">
        <f t="shared" si="17"/>
        <v/>
      </c>
      <c r="AL27" s="1" t="str">
        <f t="shared" si="18"/>
        <v/>
      </c>
      <c r="AM27" s="1" t="str">
        <f t="shared" si="19"/>
        <v/>
      </c>
      <c r="AN27" s="1" t="str">
        <f t="shared" si="20"/>
        <v/>
      </c>
      <c r="AO27" s="1" t="str">
        <f t="shared" si="21"/>
        <v/>
      </c>
      <c r="AP27" s="1" t="str">
        <f t="shared" si="22"/>
        <v/>
      </c>
      <c r="AQ27" s="1" t="str">
        <f t="shared" si="23"/>
        <v/>
      </c>
      <c r="AR27" s="1" t="str">
        <f t="shared" si="24"/>
        <v/>
      </c>
      <c r="AS27" s="1" t="str">
        <f t="shared" si="25"/>
        <v/>
      </c>
      <c r="AT27" s="1" t="str">
        <f t="shared" si="26"/>
        <v/>
      </c>
      <c r="AU27" s="1" t="str">
        <f t="shared" si="27"/>
        <v/>
      </c>
      <c r="AV27" s="1" t="str">
        <f t="shared" si="28"/>
        <v/>
      </c>
      <c r="AW27" s="1" t="str">
        <f t="shared" si="29"/>
        <v/>
      </c>
      <c r="AX27" s="1" t="str">
        <f t="shared" si="30"/>
        <v/>
      </c>
      <c r="AY27" s="1" t="str">
        <f t="shared" si="31"/>
        <v/>
      </c>
      <c r="AZ27" s="1" t="str">
        <f t="shared" si="32"/>
        <v/>
      </c>
      <c r="BA27" s="1" t="str">
        <f t="shared" si="33"/>
        <v/>
      </c>
    </row>
    <row r="28" spans="1:53" ht="20.100000000000001" customHeight="1" thickBot="1">
      <c r="A28" s="89">
        <v>8</v>
      </c>
      <c r="B28" s="15"/>
      <c r="C28" s="15"/>
      <c r="D28" s="15"/>
      <c r="E28" s="64"/>
      <c r="F28" s="24" t="str">
        <f t="shared" si="1"/>
        <v/>
      </c>
      <c r="G28" s="37" t="str">
        <f t="shared" si="0"/>
        <v/>
      </c>
      <c r="H28" s="5"/>
      <c r="I28" s="138"/>
      <c r="J28" s="139"/>
      <c r="K28" s="70"/>
      <c r="L28" s="66"/>
      <c r="M28" s="59"/>
      <c r="N28" s="221" t="s">
        <v>64</v>
      </c>
      <c r="O28" s="222"/>
      <c r="P28" s="222"/>
      <c r="Q28" s="222"/>
      <c r="R28" s="222"/>
      <c r="S28" s="223"/>
      <c r="V28" s="1" t="str">
        <f t="shared" si="2"/>
        <v/>
      </c>
      <c r="W28" s="1" t="str">
        <f t="shared" si="3"/>
        <v/>
      </c>
      <c r="X28" s="1" t="str">
        <f t="shared" si="4"/>
        <v/>
      </c>
      <c r="Y28" s="1" t="str">
        <f t="shared" si="5"/>
        <v/>
      </c>
      <c r="Z28" s="1" t="str">
        <f t="shared" si="6"/>
        <v/>
      </c>
      <c r="AA28" s="1" t="str">
        <f t="shared" si="7"/>
        <v/>
      </c>
      <c r="AB28" s="1" t="str">
        <f t="shared" si="8"/>
        <v/>
      </c>
      <c r="AC28" s="1" t="str">
        <f t="shared" si="9"/>
        <v/>
      </c>
      <c r="AD28" s="1" t="str">
        <f t="shared" si="10"/>
        <v/>
      </c>
      <c r="AE28" s="1" t="str">
        <f t="shared" si="11"/>
        <v/>
      </c>
      <c r="AF28" s="1" t="str">
        <f t="shared" si="12"/>
        <v/>
      </c>
      <c r="AG28" s="1" t="str">
        <f t="shared" si="13"/>
        <v/>
      </c>
      <c r="AH28" s="1" t="str">
        <f t="shared" si="14"/>
        <v/>
      </c>
      <c r="AI28" s="1" t="str">
        <f t="shared" si="15"/>
        <v/>
      </c>
      <c r="AJ28" s="1" t="str">
        <f t="shared" si="16"/>
        <v/>
      </c>
      <c r="AK28" s="1" t="str">
        <f t="shared" si="17"/>
        <v/>
      </c>
      <c r="AL28" s="1" t="str">
        <f t="shared" si="18"/>
        <v/>
      </c>
      <c r="AM28" s="1" t="str">
        <f t="shared" si="19"/>
        <v/>
      </c>
      <c r="AN28" s="1" t="str">
        <f t="shared" si="20"/>
        <v/>
      </c>
      <c r="AO28" s="1" t="str">
        <f t="shared" si="21"/>
        <v/>
      </c>
      <c r="AP28" s="1" t="str">
        <f t="shared" si="22"/>
        <v/>
      </c>
      <c r="AQ28" s="1" t="str">
        <f t="shared" si="23"/>
        <v/>
      </c>
      <c r="AR28" s="1" t="str">
        <f t="shared" si="24"/>
        <v/>
      </c>
      <c r="AS28" s="1" t="str">
        <f t="shared" si="25"/>
        <v/>
      </c>
      <c r="AT28" s="1" t="str">
        <f t="shared" si="26"/>
        <v/>
      </c>
      <c r="AU28" s="1" t="str">
        <f t="shared" si="27"/>
        <v/>
      </c>
      <c r="AV28" s="1" t="str">
        <f t="shared" si="28"/>
        <v/>
      </c>
      <c r="AW28" s="1" t="str">
        <f t="shared" si="29"/>
        <v/>
      </c>
      <c r="AX28" s="1" t="str">
        <f t="shared" si="30"/>
        <v/>
      </c>
      <c r="AY28" s="1" t="str">
        <f t="shared" si="31"/>
        <v/>
      </c>
      <c r="AZ28" s="1" t="str">
        <f t="shared" si="32"/>
        <v/>
      </c>
      <c r="BA28" s="1" t="str">
        <f t="shared" si="33"/>
        <v/>
      </c>
    </row>
    <row r="29" spans="1:53" ht="20.100000000000001" customHeight="1">
      <c r="A29" s="89">
        <v>9</v>
      </c>
      <c r="B29" s="15"/>
      <c r="C29" s="15"/>
      <c r="D29" s="15"/>
      <c r="E29" s="64"/>
      <c r="F29" s="24" t="str">
        <f t="shared" si="1"/>
        <v/>
      </c>
      <c r="G29" s="37" t="str">
        <f t="shared" si="0"/>
        <v/>
      </c>
      <c r="H29" s="5"/>
      <c r="I29" s="138"/>
      <c r="J29" s="139"/>
      <c r="K29" s="70"/>
      <c r="L29" s="66"/>
      <c r="M29" s="59"/>
      <c r="N29" s="236"/>
      <c r="O29" s="237"/>
      <c r="P29" s="237"/>
      <c r="Q29" s="237"/>
      <c r="R29" s="237"/>
      <c r="S29" s="238"/>
      <c r="V29" s="1" t="str">
        <f t="shared" si="2"/>
        <v/>
      </c>
      <c r="W29" s="1" t="str">
        <f t="shared" si="3"/>
        <v/>
      </c>
      <c r="X29" s="1" t="str">
        <f t="shared" si="4"/>
        <v/>
      </c>
      <c r="Y29" s="1" t="str">
        <f t="shared" si="5"/>
        <v/>
      </c>
      <c r="Z29" s="1" t="str">
        <f t="shared" si="6"/>
        <v/>
      </c>
      <c r="AA29" s="1" t="str">
        <f t="shared" si="7"/>
        <v/>
      </c>
      <c r="AB29" s="1" t="str">
        <f t="shared" si="8"/>
        <v/>
      </c>
      <c r="AC29" s="1" t="str">
        <f t="shared" si="9"/>
        <v/>
      </c>
      <c r="AD29" s="1" t="str">
        <f t="shared" si="10"/>
        <v/>
      </c>
      <c r="AE29" s="1" t="str">
        <f t="shared" si="11"/>
        <v/>
      </c>
      <c r="AF29" s="1" t="str">
        <f t="shared" si="12"/>
        <v/>
      </c>
      <c r="AG29" s="1" t="str">
        <f t="shared" si="13"/>
        <v/>
      </c>
      <c r="AH29" s="1" t="str">
        <f t="shared" si="14"/>
        <v/>
      </c>
      <c r="AI29" s="1" t="str">
        <f t="shared" si="15"/>
        <v/>
      </c>
      <c r="AJ29" s="1" t="str">
        <f t="shared" si="16"/>
        <v/>
      </c>
      <c r="AK29" s="1" t="str">
        <f t="shared" si="17"/>
        <v/>
      </c>
      <c r="AL29" s="1" t="str">
        <f t="shared" si="18"/>
        <v/>
      </c>
      <c r="AM29" s="1" t="str">
        <f t="shared" si="19"/>
        <v/>
      </c>
      <c r="AN29" s="1" t="str">
        <f t="shared" si="20"/>
        <v/>
      </c>
      <c r="AO29" s="1" t="str">
        <f t="shared" si="21"/>
        <v/>
      </c>
      <c r="AP29" s="1" t="str">
        <f t="shared" si="22"/>
        <v/>
      </c>
      <c r="AQ29" s="1" t="str">
        <f t="shared" si="23"/>
        <v/>
      </c>
      <c r="AR29" s="1" t="str">
        <f t="shared" si="24"/>
        <v/>
      </c>
      <c r="AS29" s="1" t="str">
        <f t="shared" si="25"/>
        <v/>
      </c>
      <c r="AT29" s="1" t="str">
        <f t="shared" si="26"/>
        <v/>
      </c>
      <c r="AU29" s="1" t="str">
        <f t="shared" si="27"/>
        <v/>
      </c>
      <c r="AV29" s="1" t="str">
        <f t="shared" si="28"/>
        <v/>
      </c>
      <c r="AW29" s="1" t="str">
        <f t="shared" si="29"/>
        <v/>
      </c>
      <c r="AX29" s="1" t="str">
        <f t="shared" si="30"/>
        <v/>
      </c>
      <c r="AY29" s="1" t="str">
        <f t="shared" si="31"/>
        <v/>
      </c>
      <c r="AZ29" s="1" t="str">
        <f t="shared" si="32"/>
        <v/>
      </c>
      <c r="BA29" s="1" t="str">
        <f t="shared" si="33"/>
        <v/>
      </c>
    </row>
    <row r="30" spans="1:53" ht="20.100000000000001" customHeight="1">
      <c r="A30" s="89">
        <v>10</v>
      </c>
      <c r="B30" s="15"/>
      <c r="C30" s="15"/>
      <c r="D30" s="15"/>
      <c r="E30" s="64"/>
      <c r="F30" s="24" t="str">
        <f t="shared" si="1"/>
        <v/>
      </c>
      <c r="G30" s="37" t="str">
        <f t="shared" si="0"/>
        <v/>
      </c>
      <c r="H30" s="5"/>
      <c r="I30" s="138"/>
      <c r="J30" s="139"/>
      <c r="K30" s="70"/>
      <c r="L30" s="66"/>
      <c r="M30" s="59"/>
      <c r="N30" s="236"/>
      <c r="O30" s="237"/>
      <c r="P30" s="237"/>
      <c r="Q30" s="237"/>
      <c r="R30" s="237"/>
      <c r="S30" s="238"/>
      <c r="V30" s="1" t="str">
        <f t="shared" si="2"/>
        <v/>
      </c>
      <c r="W30" s="1" t="str">
        <f t="shared" si="3"/>
        <v/>
      </c>
      <c r="X30" s="1" t="str">
        <f t="shared" si="4"/>
        <v/>
      </c>
      <c r="Y30" s="1" t="str">
        <f t="shared" si="5"/>
        <v/>
      </c>
      <c r="Z30" s="1" t="str">
        <f t="shared" si="6"/>
        <v/>
      </c>
      <c r="AA30" s="1" t="str">
        <f t="shared" si="7"/>
        <v/>
      </c>
      <c r="AB30" s="1" t="str">
        <f t="shared" si="8"/>
        <v/>
      </c>
      <c r="AC30" s="1" t="str">
        <f t="shared" si="9"/>
        <v/>
      </c>
      <c r="AD30" s="1" t="str">
        <f t="shared" si="10"/>
        <v/>
      </c>
      <c r="AE30" s="1" t="str">
        <f t="shared" si="11"/>
        <v/>
      </c>
      <c r="AF30" s="1" t="str">
        <f t="shared" si="12"/>
        <v/>
      </c>
      <c r="AG30" s="1" t="str">
        <f t="shared" si="13"/>
        <v/>
      </c>
      <c r="AH30" s="1" t="str">
        <f t="shared" si="14"/>
        <v/>
      </c>
      <c r="AI30" s="1" t="str">
        <f t="shared" si="15"/>
        <v/>
      </c>
      <c r="AJ30" s="1" t="str">
        <f t="shared" si="16"/>
        <v/>
      </c>
      <c r="AK30" s="1" t="str">
        <f t="shared" si="17"/>
        <v/>
      </c>
      <c r="AL30" s="1" t="str">
        <f t="shared" si="18"/>
        <v/>
      </c>
      <c r="AM30" s="1" t="str">
        <f t="shared" si="19"/>
        <v/>
      </c>
      <c r="AN30" s="1" t="str">
        <f t="shared" si="20"/>
        <v/>
      </c>
      <c r="AO30" s="1" t="str">
        <f t="shared" si="21"/>
        <v/>
      </c>
      <c r="AP30" s="1" t="str">
        <f t="shared" si="22"/>
        <v/>
      </c>
      <c r="AQ30" s="1" t="str">
        <f t="shared" si="23"/>
        <v/>
      </c>
      <c r="AR30" s="1" t="str">
        <f t="shared" si="24"/>
        <v/>
      </c>
      <c r="AS30" s="1" t="str">
        <f t="shared" si="25"/>
        <v/>
      </c>
      <c r="AT30" s="1" t="str">
        <f t="shared" si="26"/>
        <v/>
      </c>
      <c r="AU30" s="1" t="str">
        <f t="shared" si="27"/>
        <v/>
      </c>
      <c r="AV30" s="1" t="str">
        <f t="shared" si="28"/>
        <v/>
      </c>
      <c r="AW30" s="1" t="str">
        <f t="shared" si="29"/>
        <v/>
      </c>
      <c r="AX30" s="1" t="str">
        <f t="shared" si="30"/>
        <v/>
      </c>
      <c r="AY30" s="1" t="str">
        <f t="shared" si="31"/>
        <v/>
      </c>
      <c r="AZ30" s="1" t="str">
        <f t="shared" si="32"/>
        <v/>
      </c>
      <c r="BA30" s="1" t="str">
        <f t="shared" si="33"/>
        <v/>
      </c>
    </row>
    <row r="31" spans="1:53" ht="20.100000000000001" customHeight="1">
      <c r="A31" s="89">
        <v>11</v>
      </c>
      <c r="B31" s="15"/>
      <c r="C31" s="15"/>
      <c r="D31" s="15"/>
      <c r="E31" s="64"/>
      <c r="F31" s="24" t="str">
        <f t="shared" si="1"/>
        <v/>
      </c>
      <c r="G31" s="37" t="str">
        <f t="shared" si="0"/>
        <v/>
      </c>
      <c r="H31" s="5"/>
      <c r="I31" s="138"/>
      <c r="J31" s="139"/>
      <c r="K31" s="70"/>
      <c r="L31" s="66"/>
      <c r="M31" s="59"/>
      <c r="N31" s="236"/>
      <c r="O31" s="237"/>
      <c r="P31" s="237"/>
      <c r="Q31" s="237"/>
      <c r="R31" s="237"/>
      <c r="S31" s="238"/>
      <c r="V31" s="1" t="str">
        <f t="shared" si="2"/>
        <v/>
      </c>
      <c r="W31" s="1" t="str">
        <f t="shared" si="3"/>
        <v/>
      </c>
      <c r="X31" s="1" t="str">
        <f t="shared" si="4"/>
        <v/>
      </c>
      <c r="Y31" s="1" t="str">
        <f t="shared" si="5"/>
        <v/>
      </c>
      <c r="Z31" s="1" t="str">
        <f t="shared" si="6"/>
        <v/>
      </c>
      <c r="AA31" s="1" t="str">
        <f t="shared" si="7"/>
        <v/>
      </c>
      <c r="AB31" s="1" t="str">
        <f t="shared" si="8"/>
        <v/>
      </c>
      <c r="AC31" s="1" t="str">
        <f t="shared" si="9"/>
        <v/>
      </c>
      <c r="AD31" s="1" t="str">
        <f t="shared" si="10"/>
        <v/>
      </c>
      <c r="AE31" s="1" t="str">
        <f t="shared" si="11"/>
        <v/>
      </c>
      <c r="AF31" s="1" t="str">
        <f t="shared" si="12"/>
        <v/>
      </c>
      <c r="AG31" s="1" t="str">
        <f t="shared" si="13"/>
        <v/>
      </c>
      <c r="AH31" s="1" t="str">
        <f t="shared" si="14"/>
        <v/>
      </c>
      <c r="AI31" s="1" t="str">
        <f t="shared" si="15"/>
        <v/>
      </c>
      <c r="AJ31" s="1" t="str">
        <f t="shared" si="16"/>
        <v/>
      </c>
      <c r="AK31" s="1" t="str">
        <f t="shared" si="17"/>
        <v/>
      </c>
      <c r="AL31" s="1" t="str">
        <f t="shared" si="18"/>
        <v/>
      </c>
      <c r="AM31" s="1" t="str">
        <f t="shared" si="19"/>
        <v/>
      </c>
      <c r="AN31" s="1" t="str">
        <f t="shared" si="20"/>
        <v/>
      </c>
      <c r="AO31" s="1" t="str">
        <f t="shared" si="21"/>
        <v/>
      </c>
      <c r="AP31" s="1" t="str">
        <f t="shared" si="22"/>
        <v/>
      </c>
      <c r="AQ31" s="1" t="str">
        <f t="shared" si="23"/>
        <v/>
      </c>
      <c r="AR31" s="1" t="str">
        <f t="shared" si="24"/>
        <v/>
      </c>
      <c r="AS31" s="1" t="str">
        <f t="shared" si="25"/>
        <v/>
      </c>
      <c r="AT31" s="1" t="str">
        <f t="shared" si="26"/>
        <v/>
      </c>
      <c r="AU31" s="1" t="str">
        <f t="shared" si="27"/>
        <v/>
      </c>
      <c r="AV31" s="1" t="str">
        <f t="shared" si="28"/>
        <v/>
      </c>
      <c r="AW31" s="1" t="str">
        <f t="shared" si="29"/>
        <v/>
      </c>
      <c r="AX31" s="1" t="str">
        <f t="shared" si="30"/>
        <v/>
      </c>
      <c r="AY31" s="1" t="str">
        <f t="shared" si="31"/>
        <v/>
      </c>
      <c r="AZ31" s="1" t="str">
        <f t="shared" si="32"/>
        <v/>
      </c>
      <c r="BA31" s="1" t="str">
        <f t="shared" si="33"/>
        <v/>
      </c>
    </row>
    <row r="32" spans="1:53" ht="20.100000000000001" customHeight="1">
      <c r="A32" s="89">
        <v>12</v>
      </c>
      <c r="B32" s="15"/>
      <c r="C32" s="15"/>
      <c r="D32" s="15"/>
      <c r="E32" s="64"/>
      <c r="F32" s="24" t="str">
        <f t="shared" si="1"/>
        <v/>
      </c>
      <c r="G32" s="37" t="str">
        <f t="shared" si="0"/>
        <v/>
      </c>
      <c r="H32" s="5"/>
      <c r="I32" s="138"/>
      <c r="J32" s="139"/>
      <c r="K32" s="70"/>
      <c r="L32" s="66"/>
      <c r="M32" s="59"/>
      <c r="N32" s="236"/>
      <c r="O32" s="237"/>
      <c r="P32" s="237"/>
      <c r="Q32" s="237"/>
      <c r="R32" s="237"/>
      <c r="S32" s="238"/>
      <c r="V32" s="1" t="str">
        <f t="shared" si="2"/>
        <v/>
      </c>
      <c r="W32" s="1" t="str">
        <f t="shared" si="3"/>
        <v/>
      </c>
      <c r="X32" s="1" t="str">
        <f t="shared" si="4"/>
        <v/>
      </c>
      <c r="Y32" s="1" t="str">
        <f t="shared" si="5"/>
        <v/>
      </c>
      <c r="Z32" s="1" t="str">
        <f t="shared" si="6"/>
        <v/>
      </c>
      <c r="AA32" s="1" t="str">
        <f t="shared" si="7"/>
        <v/>
      </c>
      <c r="AB32" s="1" t="str">
        <f t="shared" si="8"/>
        <v/>
      </c>
      <c r="AC32" s="1" t="str">
        <f t="shared" si="9"/>
        <v/>
      </c>
      <c r="AD32" s="1" t="str">
        <f t="shared" si="10"/>
        <v/>
      </c>
      <c r="AE32" s="1" t="str">
        <f t="shared" si="11"/>
        <v/>
      </c>
      <c r="AF32" s="1" t="str">
        <f t="shared" si="12"/>
        <v/>
      </c>
      <c r="AG32" s="1" t="str">
        <f t="shared" si="13"/>
        <v/>
      </c>
      <c r="AH32" s="1" t="str">
        <f t="shared" si="14"/>
        <v/>
      </c>
      <c r="AI32" s="1" t="str">
        <f t="shared" si="15"/>
        <v/>
      </c>
      <c r="AJ32" s="1" t="str">
        <f t="shared" si="16"/>
        <v/>
      </c>
      <c r="AK32" s="1" t="str">
        <f t="shared" si="17"/>
        <v/>
      </c>
      <c r="AL32" s="1" t="str">
        <f t="shared" si="18"/>
        <v/>
      </c>
      <c r="AM32" s="1" t="str">
        <f t="shared" si="19"/>
        <v/>
      </c>
      <c r="AN32" s="1" t="str">
        <f t="shared" si="20"/>
        <v/>
      </c>
      <c r="AO32" s="1" t="str">
        <f t="shared" si="21"/>
        <v/>
      </c>
      <c r="AP32" s="1" t="str">
        <f t="shared" si="22"/>
        <v/>
      </c>
      <c r="AQ32" s="1" t="str">
        <f t="shared" si="23"/>
        <v/>
      </c>
      <c r="AR32" s="1" t="str">
        <f t="shared" si="24"/>
        <v/>
      </c>
      <c r="AS32" s="1" t="str">
        <f t="shared" si="25"/>
        <v/>
      </c>
      <c r="AT32" s="1" t="str">
        <f t="shared" si="26"/>
        <v/>
      </c>
      <c r="AU32" s="1" t="str">
        <f t="shared" si="27"/>
        <v/>
      </c>
      <c r="AV32" s="1" t="str">
        <f t="shared" si="28"/>
        <v/>
      </c>
      <c r="AW32" s="1" t="str">
        <f t="shared" si="29"/>
        <v/>
      </c>
      <c r="AX32" s="1" t="str">
        <f t="shared" si="30"/>
        <v/>
      </c>
      <c r="AY32" s="1" t="str">
        <f t="shared" si="31"/>
        <v/>
      </c>
      <c r="AZ32" s="1" t="str">
        <f t="shared" si="32"/>
        <v/>
      </c>
      <c r="BA32" s="1" t="str">
        <f t="shared" si="33"/>
        <v/>
      </c>
    </row>
    <row r="33" spans="1:53" ht="20.100000000000001" customHeight="1">
      <c r="A33" s="89">
        <v>13</v>
      </c>
      <c r="B33" s="15"/>
      <c r="C33" s="15"/>
      <c r="D33" s="15"/>
      <c r="E33" s="64"/>
      <c r="F33" s="24" t="str">
        <f t="shared" si="1"/>
        <v/>
      </c>
      <c r="G33" s="37" t="str">
        <f t="shared" si="0"/>
        <v/>
      </c>
      <c r="H33" s="5"/>
      <c r="I33" s="138"/>
      <c r="J33" s="139"/>
      <c r="K33" s="70"/>
      <c r="L33" s="66"/>
      <c r="M33" s="59"/>
      <c r="N33" s="236"/>
      <c r="O33" s="237"/>
      <c r="P33" s="237"/>
      <c r="Q33" s="237"/>
      <c r="R33" s="237"/>
      <c r="S33" s="238"/>
      <c r="V33" s="1" t="str">
        <f t="shared" si="2"/>
        <v/>
      </c>
      <c r="W33" s="1" t="str">
        <f t="shared" si="3"/>
        <v/>
      </c>
      <c r="X33" s="1" t="str">
        <f t="shared" si="4"/>
        <v/>
      </c>
      <c r="Y33" s="1" t="str">
        <f t="shared" si="5"/>
        <v/>
      </c>
      <c r="Z33" s="1" t="str">
        <f t="shared" si="6"/>
        <v/>
      </c>
      <c r="AA33" s="1" t="str">
        <f t="shared" si="7"/>
        <v/>
      </c>
      <c r="AB33" s="1" t="str">
        <f t="shared" si="8"/>
        <v/>
      </c>
      <c r="AC33" s="1" t="str">
        <f t="shared" si="9"/>
        <v/>
      </c>
      <c r="AD33" s="1" t="str">
        <f t="shared" si="10"/>
        <v/>
      </c>
      <c r="AE33" s="1" t="str">
        <f t="shared" si="11"/>
        <v/>
      </c>
      <c r="AF33" s="1" t="str">
        <f t="shared" si="12"/>
        <v/>
      </c>
      <c r="AG33" s="1" t="str">
        <f t="shared" si="13"/>
        <v/>
      </c>
      <c r="AH33" s="1" t="str">
        <f t="shared" si="14"/>
        <v/>
      </c>
      <c r="AI33" s="1" t="str">
        <f t="shared" si="15"/>
        <v/>
      </c>
      <c r="AJ33" s="1" t="str">
        <f t="shared" si="16"/>
        <v/>
      </c>
      <c r="AK33" s="1" t="str">
        <f t="shared" si="17"/>
        <v/>
      </c>
      <c r="AL33" s="1" t="str">
        <f t="shared" si="18"/>
        <v/>
      </c>
      <c r="AM33" s="1" t="str">
        <f t="shared" si="19"/>
        <v/>
      </c>
      <c r="AN33" s="1" t="str">
        <f t="shared" si="20"/>
        <v/>
      </c>
      <c r="AO33" s="1" t="str">
        <f t="shared" si="21"/>
        <v/>
      </c>
      <c r="AP33" s="1" t="str">
        <f t="shared" si="22"/>
        <v/>
      </c>
      <c r="AQ33" s="1" t="str">
        <f t="shared" si="23"/>
        <v/>
      </c>
      <c r="AR33" s="1" t="str">
        <f t="shared" si="24"/>
        <v/>
      </c>
      <c r="AS33" s="1" t="str">
        <f t="shared" si="25"/>
        <v/>
      </c>
      <c r="AT33" s="1" t="str">
        <f t="shared" si="26"/>
        <v/>
      </c>
      <c r="AU33" s="1" t="str">
        <f t="shared" si="27"/>
        <v/>
      </c>
      <c r="AV33" s="1" t="str">
        <f t="shared" si="28"/>
        <v/>
      </c>
      <c r="AW33" s="1" t="str">
        <f t="shared" si="29"/>
        <v/>
      </c>
      <c r="AX33" s="1" t="str">
        <f t="shared" si="30"/>
        <v/>
      </c>
      <c r="AY33" s="1" t="str">
        <f t="shared" si="31"/>
        <v/>
      </c>
      <c r="AZ33" s="1" t="str">
        <f t="shared" si="32"/>
        <v/>
      </c>
      <c r="BA33" s="1" t="str">
        <f t="shared" si="33"/>
        <v/>
      </c>
    </row>
    <row r="34" spans="1:53" ht="20.100000000000001" customHeight="1">
      <c r="A34" s="89">
        <v>14</v>
      </c>
      <c r="B34" s="15"/>
      <c r="C34" s="15"/>
      <c r="D34" s="15"/>
      <c r="E34" s="63"/>
      <c r="F34" s="24" t="str">
        <f t="shared" si="1"/>
        <v/>
      </c>
      <c r="G34" s="37" t="str">
        <f t="shared" si="0"/>
        <v/>
      </c>
      <c r="H34" s="5"/>
      <c r="I34" s="138"/>
      <c r="J34" s="139"/>
      <c r="K34" s="70"/>
      <c r="L34" s="66"/>
      <c r="M34" s="59"/>
      <c r="N34" s="236"/>
      <c r="O34" s="237"/>
      <c r="P34" s="237"/>
      <c r="Q34" s="237"/>
      <c r="R34" s="237"/>
      <c r="S34" s="238"/>
      <c r="V34" s="1" t="str">
        <f t="shared" si="2"/>
        <v/>
      </c>
      <c r="W34" s="1" t="str">
        <f t="shared" si="3"/>
        <v/>
      </c>
      <c r="X34" s="1" t="str">
        <f t="shared" si="4"/>
        <v/>
      </c>
      <c r="Y34" s="1" t="str">
        <f t="shared" si="5"/>
        <v/>
      </c>
      <c r="Z34" s="1" t="str">
        <f t="shared" si="6"/>
        <v/>
      </c>
      <c r="AA34" s="1" t="str">
        <f t="shared" si="7"/>
        <v/>
      </c>
      <c r="AB34" s="1" t="str">
        <f t="shared" si="8"/>
        <v/>
      </c>
      <c r="AC34" s="1" t="str">
        <f t="shared" si="9"/>
        <v/>
      </c>
      <c r="AD34" s="1" t="str">
        <f t="shared" si="10"/>
        <v/>
      </c>
      <c r="AE34" s="1" t="str">
        <f t="shared" si="11"/>
        <v/>
      </c>
      <c r="AF34" s="1" t="str">
        <f t="shared" si="12"/>
        <v/>
      </c>
      <c r="AG34" s="1" t="str">
        <f t="shared" si="13"/>
        <v/>
      </c>
      <c r="AH34" s="1" t="str">
        <f t="shared" si="14"/>
        <v/>
      </c>
      <c r="AI34" s="1" t="str">
        <f t="shared" si="15"/>
        <v/>
      </c>
      <c r="AJ34" s="1" t="str">
        <f t="shared" si="16"/>
        <v/>
      </c>
      <c r="AK34" s="1" t="str">
        <f t="shared" si="17"/>
        <v/>
      </c>
      <c r="AL34" s="1" t="str">
        <f t="shared" si="18"/>
        <v/>
      </c>
      <c r="AM34" s="1" t="str">
        <f t="shared" si="19"/>
        <v/>
      </c>
      <c r="AN34" s="1" t="str">
        <f t="shared" si="20"/>
        <v/>
      </c>
      <c r="AO34" s="1" t="str">
        <f t="shared" si="21"/>
        <v/>
      </c>
      <c r="AP34" s="1" t="str">
        <f t="shared" si="22"/>
        <v/>
      </c>
      <c r="AQ34" s="1" t="str">
        <f t="shared" si="23"/>
        <v/>
      </c>
      <c r="AR34" s="1" t="str">
        <f t="shared" si="24"/>
        <v/>
      </c>
      <c r="AS34" s="1" t="str">
        <f t="shared" si="25"/>
        <v/>
      </c>
      <c r="AT34" s="1" t="str">
        <f t="shared" si="26"/>
        <v/>
      </c>
      <c r="AU34" s="1" t="str">
        <f t="shared" si="27"/>
        <v/>
      </c>
      <c r="AV34" s="1" t="str">
        <f t="shared" si="28"/>
        <v/>
      </c>
      <c r="AW34" s="1" t="str">
        <f t="shared" si="29"/>
        <v/>
      </c>
      <c r="AX34" s="1" t="str">
        <f t="shared" si="30"/>
        <v/>
      </c>
      <c r="AY34" s="1" t="str">
        <f t="shared" si="31"/>
        <v/>
      </c>
      <c r="AZ34" s="1" t="str">
        <f t="shared" si="32"/>
        <v/>
      </c>
      <c r="BA34" s="1" t="str">
        <f t="shared" si="33"/>
        <v/>
      </c>
    </row>
    <row r="35" spans="1:53" ht="20.100000000000001" customHeight="1">
      <c r="A35" s="89">
        <v>15</v>
      </c>
      <c r="B35" s="15"/>
      <c r="C35" s="15"/>
      <c r="D35" s="15"/>
      <c r="E35" s="63"/>
      <c r="F35" s="24" t="str">
        <f t="shared" si="1"/>
        <v/>
      </c>
      <c r="G35" s="37" t="str">
        <f t="shared" si="0"/>
        <v/>
      </c>
      <c r="H35" s="5"/>
      <c r="I35" s="138"/>
      <c r="J35" s="139"/>
      <c r="K35" s="70"/>
      <c r="L35" s="66"/>
      <c r="M35" s="59"/>
      <c r="N35" s="236"/>
      <c r="O35" s="237"/>
      <c r="P35" s="237"/>
      <c r="Q35" s="237"/>
      <c r="R35" s="237"/>
      <c r="S35" s="238"/>
      <c r="V35" s="1" t="str">
        <f t="shared" si="2"/>
        <v/>
      </c>
      <c r="W35" s="1" t="str">
        <f t="shared" si="3"/>
        <v/>
      </c>
      <c r="X35" s="1" t="str">
        <f t="shared" si="4"/>
        <v/>
      </c>
      <c r="Y35" s="1" t="str">
        <f t="shared" si="5"/>
        <v/>
      </c>
      <c r="Z35" s="1" t="str">
        <f t="shared" si="6"/>
        <v/>
      </c>
      <c r="AA35" s="1" t="str">
        <f t="shared" si="7"/>
        <v/>
      </c>
      <c r="AB35" s="1" t="str">
        <f t="shared" si="8"/>
        <v/>
      </c>
      <c r="AC35" s="1" t="str">
        <f t="shared" si="9"/>
        <v/>
      </c>
      <c r="AD35" s="1" t="str">
        <f t="shared" si="10"/>
        <v/>
      </c>
      <c r="AE35" s="1" t="str">
        <f t="shared" si="11"/>
        <v/>
      </c>
      <c r="AF35" s="1" t="str">
        <f t="shared" si="12"/>
        <v/>
      </c>
      <c r="AG35" s="1" t="str">
        <f t="shared" si="13"/>
        <v/>
      </c>
      <c r="AH35" s="1" t="str">
        <f t="shared" si="14"/>
        <v/>
      </c>
      <c r="AI35" s="1" t="str">
        <f t="shared" si="15"/>
        <v/>
      </c>
      <c r="AJ35" s="1" t="str">
        <f t="shared" si="16"/>
        <v/>
      </c>
      <c r="AK35" s="1" t="str">
        <f t="shared" si="17"/>
        <v/>
      </c>
      <c r="AL35" s="1" t="str">
        <f t="shared" si="18"/>
        <v/>
      </c>
      <c r="AM35" s="1" t="str">
        <f t="shared" si="19"/>
        <v/>
      </c>
      <c r="AN35" s="1" t="str">
        <f t="shared" si="20"/>
        <v/>
      </c>
      <c r="AO35" s="1" t="str">
        <f t="shared" si="21"/>
        <v/>
      </c>
      <c r="AP35" s="1" t="str">
        <f t="shared" si="22"/>
        <v/>
      </c>
      <c r="AQ35" s="1" t="str">
        <f t="shared" si="23"/>
        <v/>
      </c>
      <c r="AR35" s="1" t="str">
        <f t="shared" si="24"/>
        <v/>
      </c>
      <c r="AS35" s="1" t="str">
        <f t="shared" si="25"/>
        <v/>
      </c>
      <c r="AT35" s="1" t="str">
        <f t="shared" si="26"/>
        <v/>
      </c>
      <c r="AU35" s="1" t="str">
        <f t="shared" si="27"/>
        <v/>
      </c>
      <c r="AV35" s="1" t="str">
        <f t="shared" si="28"/>
        <v/>
      </c>
      <c r="AW35" s="1" t="str">
        <f t="shared" si="29"/>
        <v/>
      </c>
      <c r="AX35" s="1" t="str">
        <f t="shared" si="30"/>
        <v/>
      </c>
      <c r="AY35" s="1" t="str">
        <f t="shared" si="31"/>
        <v/>
      </c>
      <c r="AZ35" s="1" t="str">
        <f t="shared" si="32"/>
        <v/>
      </c>
      <c r="BA35" s="1" t="str">
        <f t="shared" si="33"/>
        <v/>
      </c>
    </row>
    <row r="36" spans="1:53" ht="20.100000000000001" customHeight="1">
      <c r="A36" s="89">
        <v>16</v>
      </c>
      <c r="B36" s="15"/>
      <c r="C36" s="15"/>
      <c r="D36" s="15"/>
      <c r="E36" s="63"/>
      <c r="F36" s="24" t="str">
        <f t="shared" si="1"/>
        <v/>
      </c>
      <c r="G36" s="37" t="str">
        <f t="shared" si="0"/>
        <v/>
      </c>
      <c r="H36" s="5"/>
      <c r="I36" s="138"/>
      <c r="J36" s="139"/>
      <c r="K36" s="70"/>
      <c r="L36" s="66"/>
      <c r="M36" s="59"/>
      <c r="N36" s="236"/>
      <c r="O36" s="237"/>
      <c r="P36" s="237"/>
      <c r="Q36" s="237"/>
      <c r="R36" s="237"/>
      <c r="S36" s="238"/>
      <c r="V36" s="1" t="str">
        <f t="shared" si="2"/>
        <v/>
      </c>
      <c r="W36" s="1" t="str">
        <f t="shared" si="3"/>
        <v/>
      </c>
      <c r="X36" s="1" t="str">
        <f t="shared" si="4"/>
        <v/>
      </c>
      <c r="Y36" s="1" t="str">
        <f t="shared" si="5"/>
        <v/>
      </c>
      <c r="Z36" s="1" t="str">
        <f t="shared" si="6"/>
        <v/>
      </c>
      <c r="AA36" s="1" t="str">
        <f t="shared" si="7"/>
        <v/>
      </c>
      <c r="AB36" s="1" t="str">
        <f t="shared" si="8"/>
        <v/>
      </c>
      <c r="AC36" s="1" t="str">
        <f t="shared" si="9"/>
        <v/>
      </c>
      <c r="AD36" s="1" t="str">
        <f t="shared" si="10"/>
        <v/>
      </c>
      <c r="AE36" s="1" t="str">
        <f t="shared" si="11"/>
        <v/>
      </c>
      <c r="AF36" s="1" t="str">
        <f t="shared" si="12"/>
        <v/>
      </c>
      <c r="AG36" s="1" t="str">
        <f t="shared" si="13"/>
        <v/>
      </c>
      <c r="AH36" s="1" t="str">
        <f t="shared" si="14"/>
        <v/>
      </c>
      <c r="AI36" s="1" t="str">
        <f t="shared" si="15"/>
        <v/>
      </c>
      <c r="AJ36" s="1" t="str">
        <f t="shared" si="16"/>
        <v/>
      </c>
      <c r="AK36" s="1" t="str">
        <f t="shared" si="17"/>
        <v/>
      </c>
      <c r="AL36" s="1" t="str">
        <f t="shared" si="18"/>
        <v/>
      </c>
      <c r="AM36" s="1" t="str">
        <f t="shared" si="19"/>
        <v/>
      </c>
      <c r="AN36" s="1" t="str">
        <f t="shared" si="20"/>
        <v/>
      </c>
      <c r="AO36" s="1" t="str">
        <f t="shared" si="21"/>
        <v/>
      </c>
      <c r="AP36" s="1" t="str">
        <f t="shared" si="22"/>
        <v/>
      </c>
      <c r="AQ36" s="1" t="str">
        <f t="shared" si="23"/>
        <v/>
      </c>
      <c r="AR36" s="1" t="str">
        <f t="shared" si="24"/>
        <v/>
      </c>
      <c r="AS36" s="1" t="str">
        <f t="shared" si="25"/>
        <v/>
      </c>
      <c r="AT36" s="1" t="str">
        <f t="shared" si="26"/>
        <v/>
      </c>
      <c r="AU36" s="1" t="str">
        <f t="shared" si="27"/>
        <v/>
      </c>
      <c r="AV36" s="1" t="str">
        <f t="shared" si="28"/>
        <v/>
      </c>
      <c r="AW36" s="1" t="str">
        <f t="shared" si="29"/>
        <v/>
      </c>
      <c r="AX36" s="1" t="str">
        <f t="shared" si="30"/>
        <v/>
      </c>
      <c r="AY36" s="1" t="str">
        <f t="shared" si="31"/>
        <v/>
      </c>
      <c r="AZ36" s="1" t="str">
        <f t="shared" si="32"/>
        <v/>
      </c>
      <c r="BA36" s="1" t="str">
        <f t="shared" si="33"/>
        <v/>
      </c>
    </row>
    <row r="37" spans="1:53" ht="20.100000000000001" customHeight="1">
      <c r="A37" s="89">
        <v>17</v>
      </c>
      <c r="B37" s="15"/>
      <c r="C37" s="15"/>
      <c r="D37" s="15"/>
      <c r="E37" s="65"/>
      <c r="F37" s="24" t="str">
        <f t="shared" si="1"/>
        <v/>
      </c>
      <c r="G37" s="37" t="str">
        <f t="shared" si="0"/>
        <v/>
      </c>
      <c r="H37" s="5"/>
      <c r="I37" s="138"/>
      <c r="J37" s="139"/>
      <c r="K37" s="70"/>
      <c r="L37" s="66"/>
      <c r="M37" s="59"/>
      <c r="N37" s="236"/>
      <c r="O37" s="237"/>
      <c r="P37" s="237"/>
      <c r="Q37" s="237"/>
      <c r="R37" s="237"/>
      <c r="S37" s="238"/>
      <c r="V37" s="1" t="str">
        <f t="shared" si="2"/>
        <v/>
      </c>
      <c r="W37" s="1" t="str">
        <f t="shared" si="3"/>
        <v/>
      </c>
      <c r="X37" s="1" t="str">
        <f t="shared" si="4"/>
        <v/>
      </c>
      <c r="Y37" s="1" t="str">
        <f t="shared" si="5"/>
        <v/>
      </c>
      <c r="Z37" s="1" t="str">
        <f t="shared" si="6"/>
        <v/>
      </c>
      <c r="AA37" s="1" t="str">
        <f t="shared" si="7"/>
        <v/>
      </c>
      <c r="AB37" s="1" t="str">
        <f t="shared" si="8"/>
        <v/>
      </c>
      <c r="AC37" s="1" t="str">
        <f t="shared" si="9"/>
        <v/>
      </c>
      <c r="AD37" s="1" t="str">
        <f t="shared" si="10"/>
        <v/>
      </c>
      <c r="AE37" s="1" t="str">
        <f t="shared" si="11"/>
        <v/>
      </c>
      <c r="AF37" s="1" t="str">
        <f t="shared" si="12"/>
        <v/>
      </c>
      <c r="AG37" s="1" t="str">
        <f t="shared" si="13"/>
        <v/>
      </c>
      <c r="AH37" s="1" t="str">
        <f t="shared" si="14"/>
        <v/>
      </c>
      <c r="AI37" s="1" t="str">
        <f t="shared" si="15"/>
        <v/>
      </c>
      <c r="AJ37" s="1" t="str">
        <f t="shared" si="16"/>
        <v/>
      </c>
      <c r="AK37" s="1" t="str">
        <f t="shared" si="17"/>
        <v/>
      </c>
      <c r="AL37" s="1" t="str">
        <f t="shared" si="18"/>
        <v/>
      </c>
      <c r="AM37" s="1" t="str">
        <f t="shared" si="19"/>
        <v/>
      </c>
      <c r="AN37" s="1" t="str">
        <f t="shared" si="20"/>
        <v/>
      </c>
      <c r="AO37" s="1" t="str">
        <f t="shared" si="21"/>
        <v/>
      </c>
      <c r="AP37" s="1" t="str">
        <f t="shared" si="22"/>
        <v/>
      </c>
      <c r="AQ37" s="1" t="str">
        <f t="shared" si="23"/>
        <v/>
      </c>
      <c r="AR37" s="1" t="str">
        <f t="shared" si="24"/>
        <v/>
      </c>
      <c r="AS37" s="1" t="str">
        <f t="shared" si="25"/>
        <v/>
      </c>
      <c r="AT37" s="1" t="str">
        <f t="shared" si="26"/>
        <v/>
      </c>
      <c r="AU37" s="1" t="str">
        <f t="shared" si="27"/>
        <v/>
      </c>
      <c r="AV37" s="1" t="str">
        <f t="shared" si="28"/>
        <v/>
      </c>
      <c r="AW37" s="1" t="str">
        <f t="shared" si="29"/>
        <v/>
      </c>
      <c r="AX37" s="1" t="str">
        <f t="shared" si="30"/>
        <v/>
      </c>
      <c r="AY37" s="1" t="str">
        <f t="shared" si="31"/>
        <v/>
      </c>
      <c r="AZ37" s="1" t="str">
        <f t="shared" si="32"/>
        <v/>
      </c>
      <c r="BA37" s="1" t="str">
        <f t="shared" si="33"/>
        <v/>
      </c>
    </row>
    <row r="38" spans="1:53" ht="20.100000000000001" customHeight="1">
      <c r="A38" s="89">
        <v>18</v>
      </c>
      <c r="B38" s="15"/>
      <c r="C38" s="15"/>
      <c r="D38" s="15"/>
      <c r="E38" s="65"/>
      <c r="F38" s="24" t="str">
        <f t="shared" si="1"/>
        <v/>
      </c>
      <c r="G38" s="37" t="str">
        <f t="shared" si="0"/>
        <v/>
      </c>
      <c r="H38" s="5"/>
      <c r="I38" s="138"/>
      <c r="J38" s="139"/>
      <c r="K38" s="70"/>
      <c r="L38" s="66"/>
      <c r="M38" s="59"/>
      <c r="N38" s="236"/>
      <c r="O38" s="237"/>
      <c r="P38" s="237"/>
      <c r="Q38" s="237"/>
      <c r="R38" s="237"/>
      <c r="S38" s="238"/>
      <c r="V38" s="1" t="str">
        <f t="shared" si="2"/>
        <v/>
      </c>
      <c r="W38" s="1" t="str">
        <f t="shared" si="3"/>
        <v/>
      </c>
      <c r="X38" s="1" t="str">
        <f t="shared" si="4"/>
        <v/>
      </c>
      <c r="Y38" s="1" t="str">
        <f t="shared" si="5"/>
        <v/>
      </c>
      <c r="Z38" s="1" t="str">
        <f t="shared" si="6"/>
        <v/>
      </c>
      <c r="AA38" s="1" t="str">
        <f t="shared" si="7"/>
        <v/>
      </c>
      <c r="AB38" s="1" t="str">
        <f t="shared" si="8"/>
        <v/>
      </c>
      <c r="AC38" s="1" t="str">
        <f t="shared" si="9"/>
        <v/>
      </c>
      <c r="AD38" s="1" t="str">
        <f t="shared" si="10"/>
        <v/>
      </c>
      <c r="AE38" s="1" t="str">
        <f t="shared" si="11"/>
        <v/>
      </c>
      <c r="AF38" s="1" t="str">
        <f t="shared" si="12"/>
        <v/>
      </c>
      <c r="AG38" s="1" t="str">
        <f t="shared" si="13"/>
        <v/>
      </c>
      <c r="AH38" s="1" t="str">
        <f t="shared" si="14"/>
        <v/>
      </c>
      <c r="AI38" s="1" t="str">
        <f t="shared" si="15"/>
        <v/>
      </c>
      <c r="AJ38" s="1" t="str">
        <f t="shared" si="16"/>
        <v/>
      </c>
      <c r="AK38" s="1" t="str">
        <f t="shared" si="17"/>
        <v/>
      </c>
      <c r="AL38" s="1" t="str">
        <f t="shared" si="18"/>
        <v/>
      </c>
      <c r="AM38" s="1" t="str">
        <f t="shared" si="19"/>
        <v/>
      </c>
      <c r="AN38" s="1" t="str">
        <f t="shared" si="20"/>
        <v/>
      </c>
      <c r="AO38" s="1" t="str">
        <f t="shared" si="21"/>
        <v/>
      </c>
      <c r="AP38" s="1" t="str">
        <f t="shared" si="22"/>
        <v/>
      </c>
      <c r="AQ38" s="1" t="str">
        <f t="shared" si="23"/>
        <v/>
      </c>
      <c r="AR38" s="1" t="str">
        <f t="shared" si="24"/>
        <v/>
      </c>
      <c r="AS38" s="1" t="str">
        <f t="shared" si="25"/>
        <v/>
      </c>
      <c r="AT38" s="1" t="str">
        <f t="shared" si="26"/>
        <v/>
      </c>
      <c r="AU38" s="1" t="str">
        <f t="shared" si="27"/>
        <v/>
      </c>
      <c r="AV38" s="1" t="str">
        <f t="shared" si="28"/>
        <v/>
      </c>
      <c r="AW38" s="1" t="str">
        <f t="shared" si="29"/>
        <v/>
      </c>
      <c r="AX38" s="1" t="str">
        <f t="shared" si="30"/>
        <v/>
      </c>
      <c r="AY38" s="1" t="str">
        <f t="shared" si="31"/>
        <v/>
      </c>
      <c r="AZ38" s="1" t="str">
        <f t="shared" si="32"/>
        <v/>
      </c>
      <c r="BA38" s="1" t="str">
        <f t="shared" si="33"/>
        <v/>
      </c>
    </row>
    <row r="39" spans="1:53" ht="20.100000000000001" customHeight="1">
      <c r="A39" s="89">
        <v>19</v>
      </c>
      <c r="B39" s="15"/>
      <c r="C39" s="15"/>
      <c r="D39" s="15"/>
      <c r="E39" s="63"/>
      <c r="F39" s="24" t="str">
        <f t="shared" si="1"/>
        <v/>
      </c>
      <c r="G39" s="37" t="str">
        <f t="shared" si="0"/>
        <v/>
      </c>
      <c r="H39" s="5"/>
      <c r="I39" s="138"/>
      <c r="J39" s="139"/>
      <c r="K39" s="70"/>
      <c r="L39" s="66"/>
      <c r="M39" s="59"/>
      <c r="N39" s="236"/>
      <c r="O39" s="237"/>
      <c r="P39" s="237"/>
      <c r="Q39" s="237"/>
      <c r="R39" s="237"/>
      <c r="S39" s="238"/>
      <c r="V39" s="1" t="str">
        <f t="shared" si="2"/>
        <v/>
      </c>
      <c r="W39" s="1" t="str">
        <f t="shared" si="3"/>
        <v/>
      </c>
      <c r="X39" s="1" t="str">
        <f t="shared" si="4"/>
        <v/>
      </c>
      <c r="Y39" s="1" t="str">
        <f t="shared" si="5"/>
        <v/>
      </c>
      <c r="Z39" s="1" t="str">
        <f t="shared" si="6"/>
        <v/>
      </c>
      <c r="AA39" s="1" t="str">
        <f t="shared" si="7"/>
        <v/>
      </c>
      <c r="AB39" s="1" t="str">
        <f t="shared" si="8"/>
        <v/>
      </c>
      <c r="AC39" s="1" t="str">
        <f t="shared" si="9"/>
        <v/>
      </c>
      <c r="AD39" s="1" t="str">
        <f t="shared" si="10"/>
        <v/>
      </c>
      <c r="AE39" s="1" t="str">
        <f t="shared" si="11"/>
        <v/>
      </c>
      <c r="AF39" s="1" t="str">
        <f t="shared" si="12"/>
        <v/>
      </c>
      <c r="AG39" s="1" t="str">
        <f t="shared" si="13"/>
        <v/>
      </c>
      <c r="AH39" s="1" t="str">
        <f t="shared" si="14"/>
        <v/>
      </c>
      <c r="AI39" s="1" t="str">
        <f t="shared" si="15"/>
        <v/>
      </c>
      <c r="AJ39" s="1" t="str">
        <f t="shared" si="16"/>
        <v/>
      </c>
      <c r="AK39" s="1" t="str">
        <f t="shared" si="17"/>
        <v/>
      </c>
      <c r="AL39" s="1" t="str">
        <f t="shared" si="18"/>
        <v/>
      </c>
      <c r="AM39" s="1" t="str">
        <f t="shared" si="19"/>
        <v/>
      </c>
      <c r="AN39" s="1" t="str">
        <f t="shared" si="20"/>
        <v/>
      </c>
      <c r="AO39" s="1" t="str">
        <f t="shared" si="21"/>
        <v/>
      </c>
      <c r="AP39" s="1" t="str">
        <f t="shared" si="22"/>
        <v/>
      </c>
      <c r="AQ39" s="1" t="str">
        <f t="shared" si="23"/>
        <v/>
      </c>
      <c r="AR39" s="1" t="str">
        <f t="shared" si="24"/>
        <v/>
      </c>
      <c r="AS39" s="1" t="str">
        <f t="shared" si="25"/>
        <v/>
      </c>
      <c r="AT39" s="1" t="str">
        <f t="shared" si="26"/>
        <v/>
      </c>
      <c r="AU39" s="1" t="str">
        <f t="shared" si="27"/>
        <v/>
      </c>
      <c r="AV39" s="1" t="str">
        <f t="shared" si="28"/>
        <v/>
      </c>
      <c r="AW39" s="1" t="str">
        <f t="shared" si="29"/>
        <v/>
      </c>
      <c r="AX39" s="1" t="str">
        <f t="shared" si="30"/>
        <v/>
      </c>
      <c r="AY39" s="1" t="str">
        <f t="shared" si="31"/>
        <v/>
      </c>
      <c r="AZ39" s="1" t="str">
        <f t="shared" si="32"/>
        <v/>
      </c>
      <c r="BA39" s="1" t="str">
        <f t="shared" si="33"/>
        <v/>
      </c>
    </row>
    <row r="40" spans="1:53" ht="20.100000000000001" customHeight="1">
      <c r="A40" s="89">
        <v>20</v>
      </c>
      <c r="B40" s="15"/>
      <c r="C40" s="15"/>
      <c r="D40" s="15"/>
      <c r="E40" s="63"/>
      <c r="F40" s="24" t="str">
        <f t="shared" si="1"/>
        <v/>
      </c>
      <c r="G40" s="37" t="str">
        <f t="shared" si="0"/>
        <v/>
      </c>
      <c r="H40" s="5"/>
      <c r="I40" s="138"/>
      <c r="J40" s="139"/>
      <c r="K40" s="70"/>
      <c r="L40" s="66"/>
      <c r="M40" s="59"/>
      <c r="N40" s="236"/>
      <c r="O40" s="237"/>
      <c r="P40" s="237"/>
      <c r="Q40" s="237"/>
      <c r="R40" s="237"/>
      <c r="S40" s="238"/>
      <c r="V40" s="1" t="str">
        <f t="shared" si="2"/>
        <v/>
      </c>
      <c r="W40" s="1" t="str">
        <f t="shared" si="3"/>
        <v/>
      </c>
      <c r="X40" s="1" t="str">
        <f t="shared" si="4"/>
        <v/>
      </c>
      <c r="Y40" s="1" t="str">
        <f t="shared" si="5"/>
        <v/>
      </c>
      <c r="Z40" s="1" t="str">
        <f t="shared" si="6"/>
        <v/>
      </c>
      <c r="AA40" s="1" t="str">
        <f t="shared" si="7"/>
        <v/>
      </c>
      <c r="AB40" s="1" t="str">
        <f t="shared" si="8"/>
        <v/>
      </c>
      <c r="AC40" s="1" t="str">
        <f t="shared" si="9"/>
        <v/>
      </c>
      <c r="AD40" s="1" t="str">
        <f t="shared" si="10"/>
        <v/>
      </c>
      <c r="AE40" s="1" t="str">
        <f t="shared" si="11"/>
        <v/>
      </c>
      <c r="AF40" s="1" t="str">
        <f t="shared" si="12"/>
        <v/>
      </c>
      <c r="AG40" s="1" t="str">
        <f t="shared" si="13"/>
        <v/>
      </c>
      <c r="AH40" s="1" t="str">
        <f t="shared" si="14"/>
        <v/>
      </c>
      <c r="AI40" s="1" t="str">
        <f t="shared" si="15"/>
        <v/>
      </c>
      <c r="AJ40" s="1" t="str">
        <f t="shared" si="16"/>
        <v/>
      </c>
      <c r="AK40" s="1" t="str">
        <f t="shared" si="17"/>
        <v/>
      </c>
      <c r="AL40" s="1" t="str">
        <f t="shared" si="18"/>
        <v/>
      </c>
      <c r="AM40" s="1" t="str">
        <f t="shared" si="19"/>
        <v/>
      </c>
      <c r="AN40" s="1" t="str">
        <f t="shared" si="20"/>
        <v/>
      </c>
      <c r="AO40" s="1" t="str">
        <f t="shared" si="21"/>
        <v/>
      </c>
      <c r="AP40" s="1" t="str">
        <f t="shared" si="22"/>
        <v/>
      </c>
      <c r="AQ40" s="1" t="str">
        <f t="shared" si="23"/>
        <v/>
      </c>
      <c r="AR40" s="1" t="str">
        <f t="shared" si="24"/>
        <v/>
      </c>
      <c r="AS40" s="1" t="str">
        <f t="shared" si="25"/>
        <v/>
      </c>
      <c r="AT40" s="1" t="str">
        <f t="shared" si="26"/>
        <v/>
      </c>
      <c r="AU40" s="1" t="str">
        <f t="shared" si="27"/>
        <v/>
      </c>
      <c r="AV40" s="1" t="str">
        <f t="shared" si="28"/>
        <v/>
      </c>
      <c r="AW40" s="1" t="str">
        <f t="shared" si="29"/>
        <v/>
      </c>
      <c r="AX40" s="1" t="str">
        <f t="shared" si="30"/>
        <v/>
      </c>
      <c r="AY40" s="1" t="str">
        <f t="shared" si="31"/>
        <v/>
      </c>
      <c r="AZ40" s="1" t="str">
        <f t="shared" si="32"/>
        <v/>
      </c>
      <c r="BA40" s="1" t="str">
        <f t="shared" si="33"/>
        <v/>
      </c>
    </row>
    <row r="41" spans="1:53" ht="20.100000000000001" customHeight="1">
      <c r="A41" s="89">
        <v>21</v>
      </c>
      <c r="B41" s="15"/>
      <c r="C41" s="15"/>
      <c r="D41" s="15"/>
      <c r="E41" s="63"/>
      <c r="F41" s="24" t="str">
        <f t="shared" si="1"/>
        <v/>
      </c>
      <c r="G41" s="37" t="str">
        <f t="shared" si="0"/>
        <v/>
      </c>
      <c r="H41" s="5"/>
      <c r="I41" s="138"/>
      <c r="J41" s="139"/>
      <c r="K41" s="70"/>
      <c r="L41" s="66"/>
      <c r="M41" s="59"/>
      <c r="N41" s="236"/>
      <c r="O41" s="237"/>
      <c r="P41" s="237"/>
      <c r="Q41" s="237"/>
      <c r="R41" s="237"/>
      <c r="S41" s="238"/>
      <c r="V41" s="1" t="str">
        <f t="shared" ref="V41:V45" si="34">IF(K41="個人１・２年生男子",ROW(),"")</f>
        <v/>
      </c>
      <c r="W41" s="1" t="str">
        <f t="shared" ref="W41:W45" si="35">IF(K41="個人３・４年生男子",ROW(),"")</f>
        <v/>
      </c>
      <c r="X41" s="1" t="str">
        <f t="shared" ref="X41:X45" si="36">IF(K41="個人５・６年生男子",ROW(),"")</f>
        <v/>
      </c>
      <c r="Y41" s="1" t="str">
        <f t="shared" ref="Y41:Y45" si="37">IF(K41="個人１・２年生女子",ROW(),"")</f>
        <v/>
      </c>
      <c r="Z41" s="1" t="str">
        <f t="shared" ref="Z41:Z45" si="38">IF(K41="個人３・４年生女子",ROW(),"")</f>
        <v/>
      </c>
      <c r="AA41" s="1" t="str">
        <f t="shared" ref="AA41:AA45" si="39">IF(K41="個人５・６年生女子",ROW(),"")</f>
        <v/>
      </c>
      <c r="AB41" s="1" t="str">
        <f t="shared" ref="AB41:AB45" si="40">IF(K41="団体１・２年生A",ROW(),"")</f>
        <v/>
      </c>
      <c r="AC41" s="1" t="str">
        <f t="shared" ref="AC41:AC45" si="41">IF(K41="団体１・２年生B",ROW(),"")</f>
        <v/>
      </c>
      <c r="AD41" s="1" t="str">
        <f t="shared" ref="AD41:AD45" si="42">IF(K41="団体３・４年生A",ROW(),"")</f>
        <v/>
      </c>
      <c r="AE41" s="1" t="str">
        <f t="shared" ref="AE41:AE45" si="43">IF(K41="団体３・４年生B",ROW(),"")</f>
        <v/>
      </c>
      <c r="AF41" s="1" t="str">
        <f t="shared" ref="AF41:AF45" si="44">IF(K41="団体５・６年生男子A",ROW(),"")</f>
        <v/>
      </c>
      <c r="AG41" s="1" t="str">
        <f t="shared" ref="AG41:AG45" si="45">IF(K41="団体５・６年生男子B",ROW(),"")</f>
        <v/>
      </c>
      <c r="AH41" s="1" t="str">
        <f t="shared" ref="AH41:AH45" si="46">IF(K41="団体５・６年生女子A",ROW(),"")</f>
        <v/>
      </c>
      <c r="AI41" s="1" t="str">
        <f t="shared" ref="AI41:AI45" si="47">IF(K41="団体５・６年生女子B",ROW(),"")</f>
        <v/>
      </c>
      <c r="AJ41" s="1" t="str">
        <f t="shared" si="16"/>
        <v/>
      </c>
      <c r="AK41" s="1" t="str">
        <f t="shared" si="17"/>
        <v/>
      </c>
      <c r="AL41" s="1" t="str">
        <f t="shared" si="18"/>
        <v/>
      </c>
      <c r="AM41" s="1" t="str">
        <f t="shared" si="19"/>
        <v/>
      </c>
      <c r="AN41" s="1" t="str">
        <f t="shared" si="20"/>
        <v/>
      </c>
      <c r="AO41" s="1" t="str">
        <f t="shared" si="21"/>
        <v/>
      </c>
      <c r="AP41" s="1" t="str">
        <f t="shared" si="22"/>
        <v/>
      </c>
      <c r="AQ41" s="1" t="str">
        <f t="shared" si="23"/>
        <v/>
      </c>
      <c r="AR41" s="1" t="str">
        <f t="shared" si="24"/>
        <v/>
      </c>
      <c r="AS41" s="1" t="str">
        <f t="shared" si="25"/>
        <v/>
      </c>
      <c r="AT41" s="1" t="str">
        <f t="shared" si="26"/>
        <v/>
      </c>
      <c r="AU41" s="1" t="str">
        <f t="shared" si="27"/>
        <v/>
      </c>
      <c r="AV41" s="1" t="str">
        <f t="shared" si="28"/>
        <v/>
      </c>
      <c r="AW41" s="1" t="str">
        <f t="shared" si="29"/>
        <v/>
      </c>
      <c r="AX41" s="1" t="str">
        <f t="shared" si="30"/>
        <v/>
      </c>
      <c r="AY41" s="1" t="str">
        <f t="shared" si="31"/>
        <v/>
      </c>
      <c r="AZ41" s="1" t="str">
        <f t="shared" si="32"/>
        <v/>
      </c>
      <c r="BA41" s="1" t="str">
        <f t="shared" si="33"/>
        <v/>
      </c>
    </row>
    <row r="42" spans="1:53" ht="20.100000000000001" customHeight="1">
      <c r="A42" s="89">
        <v>22</v>
      </c>
      <c r="B42" s="15"/>
      <c r="C42" s="15"/>
      <c r="D42" s="15"/>
      <c r="E42" s="63"/>
      <c r="F42" s="24" t="str">
        <f t="shared" si="1"/>
        <v/>
      </c>
      <c r="G42" s="37" t="str">
        <f t="shared" si="0"/>
        <v/>
      </c>
      <c r="H42" s="5"/>
      <c r="I42" s="138"/>
      <c r="J42" s="139"/>
      <c r="K42" s="70"/>
      <c r="L42" s="66"/>
      <c r="M42" s="58"/>
      <c r="N42" s="236"/>
      <c r="O42" s="237"/>
      <c r="P42" s="237"/>
      <c r="Q42" s="237"/>
      <c r="R42" s="237"/>
      <c r="S42" s="238"/>
      <c r="V42" s="1" t="str">
        <f t="shared" si="34"/>
        <v/>
      </c>
      <c r="W42" s="1" t="str">
        <f t="shared" si="35"/>
        <v/>
      </c>
      <c r="X42" s="1" t="str">
        <f t="shared" si="36"/>
        <v/>
      </c>
      <c r="Y42" s="1" t="str">
        <f t="shared" si="37"/>
        <v/>
      </c>
      <c r="Z42" s="1" t="str">
        <f t="shared" si="38"/>
        <v/>
      </c>
      <c r="AA42" s="1" t="str">
        <f t="shared" si="39"/>
        <v/>
      </c>
      <c r="AB42" s="1" t="str">
        <f t="shared" si="40"/>
        <v/>
      </c>
      <c r="AC42" s="1" t="str">
        <f t="shared" si="41"/>
        <v/>
      </c>
      <c r="AD42" s="1" t="str">
        <f t="shared" si="42"/>
        <v/>
      </c>
      <c r="AE42" s="1" t="str">
        <f t="shared" si="43"/>
        <v/>
      </c>
      <c r="AF42" s="1" t="str">
        <f t="shared" si="44"/>
        <v/>
      </c>
      <c r="AG42" s="1" t="str">
        <f t="shared" si="45"/>
        <v/>
      </c>
      <c r="AH42" s="1" t="str">
        <f t="shared" si="46"/>
        <v/>
      </c>
      <c r="AI42" s="1" t="str">
        <f t="shared" si="47"/>
        <v/>
      </c>
      <c r="AJ42" s="1" t="str">
        <f t="shared" si="16"/>
        <v/>
      </c>
      <c r="AK42" s="1" t="str">
        <f t="shared" si="17"/>
        <v/>
      </c>
      <c r="AL42" s="1" t="str">
        <f t="shared" si="18"/>
        <v/>
      </c>
      <c r="AM42" s="1" t="str">
        <f t="shared" si="19"/>
        <v/>
      </c>
      <c r="AN42" s="1" t="str">
        <f t="shared" si="20"/>
        <v/>
      </c>
      <c r="AO42" s="1" t="str">
        <f t="shared" si="21"/>
        <v/>
      </c>
      <c r="AP42" s="1" t="str">
        <f t="shared" si="22"/>
        <v/>
      </c>
      <c r="AQ42" s="1" t="str">
        <f t="shared" si="23"/>
        <v/>
      </c>
      <c r="AR42" s="1" t="str">
        <f t="shared" si="24"/>
        <v/>
      </c>
      <c r="AS42" s="1" t="str">
        <f t="shared" si="25"/>
        <v/>
      </c>
      <c r="AT42" s="1" t="str">
        <f t="shared" si="26"/>
        <v/>
      </c>
      <c r="AU42" s="1" t="str">
        <f t="shared" si="27"/>
        <v/>
      </c>
      <c r="AV42" s="1" t="str">
        <f t="shared" si="28"/>
        <v/>
      </c>
      <c r="AW42" s="1" t="str">
        <f t="shared" si="29"/>
        <v/>
      </c>
      <c r="AX42" s="1" t="str">
        <f t="shared" si="30"/>
        <v/>
      </c>
      <c r="AY42" s="1" t="str">
        <f t="shared" si="31"/>
        <v/>
      </c>
      <c r="AZ42" s="1" t="str">
        <f t="shared" si="32"/>
        <v/>
      </c>
      <c r="BA42" s="1" t="str">
        <f t="shared" si="33"/>
        <v/>
      </c>
    </row>
    <row r="43" spans="1:53" ht="20.100000000000001" customHeight="1">
      <c r="A43" s="89">
        <v>23</v>
      </c>
      <c r="B43" s="15"/>
      <c r="C43" s="15"/>
      <c r="D43" s="15"/>
      <c r="E43" s="63"/>
      <c r="F43" s="24" t="str">
        <f t="shared" si="1"/>
        <v/>
      </c>
      <c r="G43" s="37" t="str">
        <f t="shared" si="0"/>
        <v/>
      </c>
      <c r="H43" s="5"/>
      <c r="I43" s="138"/>
      <c r="J43" s="139"/>
      <c r="K43" s="70"/>
      <c r="L43" s="66"/>
      <c r="M43" s="58"/>
      <c r="N43" s="236"/>
      <c r="O43" s="237"/>
      <c r="P43" s="237"/>
      <c r="Q43" s="237"/>
      <c r="R43" s="237"/>
      <c r="S43" s="238"/>
      <c r="V43" s="1" t="str">
        <f t="shared" si="34"/>
        <v/>
      </c>
      <c r="W43" s="1" t="str">
        <f t="shared" si="35"/>
        <v/>
      </c>
      <c r="X43" s="1" t="str">
        <f t="shared" si="36"/>
        <v/>
      </c>
      <c r="Y43" s="1" t="str">
        <f t="shared" si="37"/>
        <v/>
      </c>
      <c r="Z43" s="1" t="str">
        <f t="shared" si="38"/>
        <v/>
      </c>
      <c r="AA43" s="1" t="str">
        <f t="shared" si="39"/>
        <v/>
      </c>
      <c r="AB43" s="1" t="str">
        <f t="shared" si="40"/>
        <v/>
      </c>
      <c r="AC43" s="1" t="str">
        <f t="shared" si="41"/>
        <v/>
      </c>
      <c r="AD43" s="1" t="str">
        <f t="shared" si="42"/>
        <v/>
      </c>
      <c r="AE43" s="1" t="str">
        <f t="shared" si="43"/>
        <v/>
      </c>
      <c r="AF43" s="1" t="str">
        <f t="shared" si="44"/>
        <v/>
      </c>
      <c r="AG43" s="1" t="str">
        <f t="shared" si="45"/>
        <v/>
      </c>
      <c r="AH43" s="1" t="str">
        <f t="shared" si="46"/>
        <v/>
      </c>
      <c r="AI43" s="1" t="str">
        <f t="shared" si="47"/>
        <v/>
      </c>
      <c r="AJ43" s="1" t="str">
        <f t="shared" si="16"/>
        <v/>
      </c>
      <c r="AK43" s="1" t="str">
        <f t="shared" si="17"/>
        <v/>
      </c>
      <c r="AL43" s="1" t="str">
        <f t="shared" si="18"/>
        <v/>
      </c>
      <c r="AM43" s="1" t="str">
        <f t="shared" si="19"/>
        <v/>
      </c>
      <c r="AN43" s="1" t="str">
        <f t="shared" si="20"/>
        <v/>
      </c>
      <c r="AO43" s="1" t="str">
        <f t="shared" si="21"/>
        <v/>
      </c>
      <c r="AP43" s="1" t="str">
        <f t="shared" si="22"/>
        <v/>
      </c>
      <c r="AQ43" s="1" t="str">
        <f t="shared" si="23"/>
        <v/>
      </c>
      <c r="AR43" s="1" t="str">
        <f t="shared" si="24"/>
        <v/>
      </c>
      <c r="AS43" s="1" t="str">
        <f t="shared" si="25"/>
        <v/>
      </c>
      <c r="AT43" s="1" t="str">
        <f t="shared" si="26"/>
        <v/>
      </c>
      <c r="AU43" s="1" t="str">
        <f t="shared" si="27"/>
        <v/>
      </c>
      <c r="AV43" s="1" t="str">
        <f t="shared" si="28"/>
        <v/>
      </c>
      <c r="AW43" s="1" t="str">
        <f t="shared" si="29"/>
        <v/>
      </c>
      <c r="AX43" s="1" t="str">
        <f t="shared" si="30"/>
        <v/>
      </c>
      <c r="AY43" s="1" t="str">
        <f t="shared" si="31"/>
        <v/>
      </c>
      <c r="AZ43" s="1" t="str">
        <f t="shared" si="32"/>
        <v/>
      </c>
      <c r="BA43" s="1" t="str">
        <f t="shared" si="33"/>
        <v/>
      </c>
    </row>
    <row r="44" spans="1:53" ht="20.100000000000001" customHeight="1">
      <c r="A44" s="89">
        <v>24</v>
      </c>
      <c r="B44" s="15"/>
      <c r="C44" s="15"/>
      <c r="D44" s="15"/>
      <c r="E44" s="142"/>
      <c r="F44" s="24" t="str">
        <f t="shared" si="1"/>
        <v/>
      </c>
      <c r="G44" s="37" t="str">
        <f t="shared" si="0"/>
        <v/>
      </c>
      <c r="H44" s="5"/>
      <c r="I44" s="138"/>
      <c r="J44" s="139"/>
      <c r="K44" s="70"/>
      <c r="L44" s="66"/>
      <c r="N44" s="236"/>
      <c r="O44" s="237"/>
      <c r="P44" s="237"/>
      <c r="Q44" s="237"/>
      <c r="R44" s="237"/>
      <c r="S44" s="238"/>
      <c r="V44" s="1" t="str">
        <f t="shared" si="34"/>
        <v/>
      </c>
      <c r="W44" s="1" t="str">
        <f t="shared" si="35"/>
        <v/>
      </c>
      <c r="X44" s="1" t="str">
        <f t="shared" si="36"/>
        <v/>
      </c>
      <c r="Y44" s="1" t="str">
        <f t="shared" si="37"/>
        <v/>
      </c>
      <c r="Z44" s="1" t="str">
        <f t="shared" si="38"/>
        <v/>
      </c>
      <c r="AA44" s="1" t="str">
        <f t="shared" si="39"/>
        <v/>
      </c>
      <c r="AB44" s="1" t="str">
        <f t="shared" si="40"/>
        <v/>
      </c>
      <c r="AC44" s="1" t="str">
        <f t="shared" si="41"/>
        <v/>
      </c>
      <c r="AD44" s="1" t="str">
        <f t="shared" si="42"/>
        <v/>
      </c>
      <c r="AE44" s="1" t="str">
        <f t="shared" si="43"/>
        <v/>
      </c>
      <c r="AF44" s="1" t="str">
        <f t="shared" si="44"/>
        <v/>
      </c>
      <c r="AG44" s="1" t="str">
        <f t="shared" si="45"/>
        <v/>
      </c>
      <c r="AH44" s="1" t="str">
        <f t="shared" si="46"/>
        <v/>
      </c>
      <c r="AI44" s="1" t="str">
        <f t="shared" si="47"/>
        <v/>
      </c>
      <c r="AJ44" s="1" t="str">
        <f t="shared" si="16"/>
        <v/>
      </c>
      <c r="AK44" s="1" t="str">
        <f t="shared" si="17"/>
        <v/>
      </c>
      <c r="AL44" s="1" t="str">
        <f t="shared" si="18"/>
        <v/>
      </c>
      <c r="AM44" s="1" t="str">
        <f t="shared" si="19"/>
        <v/>
      </c>
      <c r="AN44" s="1" t="str">
        <f t="shared" si="20"/>
        <v/>
      </c>
      <c r="AO44" s="1" t="str">
        <f t="shared" si="21"/>
        <v/>
      </c>
      <c r="AP44" s="1" t="str">
        <f t="shared" si="22"/>
        <v/>
      </c>
      <c r="AQ44" s="1" t="str">
        <f t="shared" si="23"/>
        <v/>
      </c>
      <c r="AR44" s="1" t="str">
        <f t="shared" si="24"/>
        <v/>
      </c>
      <c r="AS44" s="1" t="str">
        <f t="shared" si="25"/>
        <v/>
      </c>
      <c r="AT44" s="1" t="str">
        <f t="shared" si="26"/>
        <v/>
      </c>
      <c r="AU44" s="1" t="str">
        <f t="shared" si="27"/>
        <v/>
      </c>
      <c r="AV44" s="1" t="str">
        <f t="shared" si="28"/>
        <v/>
      </c>
      <c r="AW44" s="1" t="str">
        <f t="shared" si="29"/>
        <v/>
      </c>
      <c r="AX44" s="1" t="str">
        <f t="shared" si="30"/>
        <v/>
      </c>
      <c r="AY44" s="1" t="str">
        <f t="shared" si="31"/>
        <v/>
      </c>
      <c r="AZ44" s="1" t="str">
        <f t="shared" si="32"/>
        <v/>
      </c>
      <c r="BA44" s="1" t="str">
        <f t="shared" si="33"/>
        <v/>
      </c>
    </row>
    <row r="45" spans="1:53" ht="20.100000000000001" customHeight="1" thickBot="1">
      <c r="A45" s="69">
        <v>25</v>
      </c>
      <c r="B45" s="92"/>
      <c r="C45" s="92"/>
      <c r="D45" s="92"/>
      <c r="E45" s="143"/>
      <c r="F45" s="104" t="str">
        <f t="shared" si="1"/>
        <v/>
      </c>
      <c r="G45" s="105" t="str">
        <f t="shared" si="0"/>
        <v/>
      </c>
      <c r="H45" s="106"/>
      <c r="I45" s="140"/>
      <c r="J45" s="141"/>
      <c r="K45" s="72"/>
      <c r="L45" s="71"/>
      <c r="N45" s="248"/>
      <c r="O45" s="249"/>
      <c r="P45" s="249"/>
      <c r="Q45" s="249"/>
      <c r="R45" s="249"/>
      <c r="S45" s="250"/>
      <c r="V45" s="1" t="str">
        <f t="shared" si="34"/>
        <v/>
      </c>
      <c r="W45" s="1" t="str">
        <f t="shared" si="35"/>
        <v/>
      </c>
      <c r="X45" s="1" t="str">
        <f t="shared" si="36"/>
        <v/>
      </c>
      <c r="Y45" s="1" t="str">
        <f t="shared" si="37"/>
        <v/>
      </c>
      <c r="Z45" s="1" t="str">
        <f t="shared" si="38"/>
        <v/>
      </c>
      <c r="AA45" s="1" t="str">
        <f t="shared" si="39"/>
        <v/>
      </c>
      <c r="AB45" s="1" t="str">
        <f t="shared" si="40"/>
        <v/>
      </c>
      <c r="AC45" s="1" t="str">
        <f t="shared" si="41"/>
        <v/>
      </c>
      <c r="AD45" s="1" t="str">
        <f t="shared" si="42"/>
        <v/>
      </c>
      <c r="AE45" s="1" t="str">
        <f t="shared" si="43"/>
        <v/>
      </c>
      <c r="AF45" s="1" t="str">
        <f t="shared" si="44"/>
        <v/>
      </c>
      <c r="AG45" s="1" t="str">
        <f t="shared" si="45"/>
        <v/>
      </c>
      <c r="AH45" s="1" t="str">
        <f t="shared" si="46"/>
        <v/>
      </c>
      <c r="AI45" s="1" t="str">
        <f t="shared" si="47"/>
        <v/>
      </c>
      <c r="AJ45" s="1" t="str">
        <f t="shared" si="16"/>
        <v/>
      </c>
      <c r="AK45" s="1" t="str">
        <f t="shared" si="17"/>
        <v/>
      </c>
      <c r="AL45" s="1" t="str">
        <f t="shared" si="18"/>
        <v/>
      </c>
      <c r="AM45" s="1" t="str">
        <f t="shared" si="19"/>
        <v/>
      </c>
      <c r="AN45" s="1" t="str">
        <f t="shared" si="20"/>
        <v/>
      </c>
      <c r="AO45" s="1" t="str">
        <f t="shared" si="21"/>
        <v/>
      </c>
      <c r="AP45" s="1" t="str">
        <f t="shared" si="22"/>
        <v/>
      </c>
      <c r="AQ45" s="1" t="str">
        <f t="shared" si="23"/>
        <v/>
      </c>
      <c r="AR45" s="1" t="str">
        <f t="shared" si="24"/>
        <v/>
      </c>
      <c r="AS45" s="1" t="str">
        <f t="shared" si="25"/>
        <v/>
      </c>
      <c r="AT45" s="1" t="str">
        <f t="shared" si="26"/>
        <v/>
      </c>
      <c r="AU45" s="1" t="str">
        <f t="shared" si="27"/>
        <v/>
      </c>
      <c r="AV45" s="1" t="str">
        <f t="shared" si="28"/>
        <v/>
      </c>
      <c r="AW45" s="1" t="str">
        <f t="shared" si="29"/>
        <v/>
      </c>
      <c r="AX45" s="1" t="str">
        <f t="shared" si="30"/>
        <v/>
      </c>
      <c r="AY45" s="1" t="str">
        <f t="shared" si="31"/>
        <v/>
      </c>
      <c r="AZ45" s="1" t="str">
        <f t="shared" si="32"/>
        <v/>
      </c>
      <c r="BA45" s="1" t="str">
        <f t="shared" si="33"/>
        <v/>
      </c>
    </row>
    <row r="50" spans="11:11" ht="20.100000000000001" customHeight="1">
      <c r="K50" s="33"/>
    </row>
  </sheetData>
  <sheetProtection algorithmName="SHA-512" hashValue="BkTBHmg8yW6kjOlPTqEfAvuAjpq6LFpmvFHfeztle0fKS3VllRWJS+VLM8ZStHZ7CqifGx53khkpda+MzXiCmg==" saltValue="iJP1SwehXZqZa1OZYD2tDw==" spinCount="100000" sheet="1" formatCells="0"/>
  <mergeCells count="90">
    <mergeCell ref="J18:J19"/>
    <mergeCell ref="P15:Q15"/>
    <mergeCell ref="P16:Q16"/>
    <mergeCell ref="N44:S44"/>
    <mergeCell ref="N45:S45"/>
    <mergeCell ref="N39:S39"/>
    <mergeCell ref="N40:S40"/>
    <mergeCell ref="N41:S41"/>
    <mergeCell ref="N42:S42"/>
    <mergeCell ref="N43:S43"/>
    <mergeCell ref="N34:S34"/>
    <mergeCell ref="N35:S35"/>
    <mergeCell ref="N36:S36"/>
    <mergeCell ref="N37:S37"/>
    <mergeCell ref="N38:S38"/>
    <mergeCell ref="N29:S29"/>
    <mergeCell ref="N30:S30"/>
    <mergeCell ref="N31:S31"/>
    <mergeCell ref="N32:S32"/>
    <mergeCell ref="N33:S33"/>
    <mergeCell ref="O20:P20"/>
    <mergeCell ref="R25:S26"/>
    <mergeCell ref="Q25:Q26"/>
    <mergeCell ref="N18:S19"/>
    <mergeCell ref="N28:S28"/>
    <mergeCell ref="O21:P21"/>
    <mergeCell ref="O22:P22"/>
    <mergeCell ref="O23:P23"/>
    <mergeCell ref="O24:P24"/>
    <mergeCell ref="R20:S20"/>
    <mergeCell ref="R21:S21"/>
    <mergeCell ref="R22:S22"/>
    <mergeCell ref="R23:S23"/>
    <mergeCell ref="R24:S24"/>
    <mergeCell ref="A9:C9"/>
    <mergeCell ref="D9:E9"/>
    <mergeCell ref="C4:E4"/>
    <mergeCell ref="M7:M9"/>
    <mergeCell ref="C8:E8"/>
    <mergeCell ref="A4:B4"/>
    <mergeCell ref="A8:B8"/>
    <mergeCell ref="A7:B7"/>
    <mergeCell ref="C6:D6"/>
    <mergeCell ref="C7:E7"/>
    <mergeCell ref="A1:T1"/>
    <mergeCell ref="A6:B6"/>
    <mergeCell ref="M4:M6"/>
    <mergeCell ref="N3:O3"/>
    <mergeCell ref="N4:O4"/>
    <mergeCell ref="N5:O5"/>
    <mergeCell ref="N6:O6"/>
    <mergeCell ref="A3:B3"/>
    <mergeCell ref="A5:B5"/>
    <mergeCell ref="C3:E3"/>
    <mergeCell ref="C5:E5"/>
    <mergeCell ref="L2:T2"/>
    <mergeCell ref="F2:K2"/>
    <mergeCell ref="M10:M14"/>
    <mergeCell ref="D10:E10"/>
    <mergeCell ref="D13:E13"/>
    <mergeCell ref="D14:E14"/>
    <mergeCell ref="M15:M16"/>
    <mergeCell ref="D15:E15"/>
    <mergeCell ref="D16:E16"/>
    <mergeCell ref="A13:C13"/>
    <mergeCell ref="A14:C14"/>
    <mergeCell ref="A10:B10"/>
    <mergeCell ref="K18:K19"/>
    <mergeCell ref="L18:L19"/>
    <mergeCell ref="H18:H19"/>
    <mergeCell ref="F18:F19"/>
    <mergeCell ref="I18:I19"/>
    <mergeCell ref="A16:C16"/>
    <mergeCell ref="C18:C19"/>
    <mergeCell ref="D18:D19"/>
    <mergeCell ref="E18:E19"/>
    <mergeCell ref="B18:B19"/>
    <mergeCell ref="A18:A19"/>
    <mergeCell ref="A15:C15"/>
    <mergeCell ref="G18:G19"/>
    <mergeCell ref="N14:O14"/>
    <mergeCell ref="N15:O15"/>
    <mergeCell ref="N16:O16"/>
    <mergeCell ref="N7:O7"/>
    <mergeCell ref="N8:O8"/>
    <mergeCell ref="N9:O9"/>
    <mergeCell ref="N10:O10"/>
    <mergeCell ref="N13:O13"/>
    <mergeCell ref="N11:O11"/>
    <mergeCell ref="N12:O12"/>
  </mergeCells>
  <phoneticPr fontId="2"/>
  <conditionalFormatting sqref="G20:G45">
    <cfRule type="containsText" dxfId="20" priority="23" operator="containsText" text="Error">
      <formula>NOT(ISERROR(SEARCH("Error",G20)))</formula>
    </cfRule>
  </conditionalFormatting>
  <conditionalFormatting sqref="K21:K45">
    <cfRule type="cellIs" dxfId="19" priority="1" operator="equal">
      <formula>"団体５・６年生女子B"</formula>
    </cfRule>
    <cfRule type="cellIs" dxfId="18" priority="2" operator="equal">
      <formula>"団体５・６年生女子A"</formula>
    </cfRule>
    <cfRule type="cellIs" dxfId="17" priority="3" operator="equal">
      <formula>"団体５・６年生男子B"</formula>
    </cfRule>
    <cfRule type="cellIs" dxfId="16" priority="4" operator="equal">
      <formula>"団体５・６年生男子A"</formula>
    </cfRule>
    <cfRule type="cellIs" dxfId="15" priority="5" operator="equal">
      <formula>"団体３・４年生B"</formula>
    </cfRule>
    <cfRule type="cellIs" dxfId="14" priority="6" operator="equal">
      <formula>"団体３・４年生A"</formula>
    </cfRule>
    <cfRule type="cellIs" dxfId="13" priority="7" operator="equal">
      <formula>"団体１・２年生B"</formula>
    </cfRule>
    <cfRule type="cellIs" dxfId="12" priority="10" operator="equal">
      <formula>"団体１・２年生A"</formula>
    </cfRule>
  </conditionalFormatting>
  <conditionalFormatting sqref="L21:L45">
    <cfRule type="cellIs" dxfId="11" priority="11" operator="equal">
      <formula>"団体５・６年生女子B"</formula>
    </cfRule>
    <cfRule type="cellIs" dxfId="10" priority="12" operator="equal">
      <formula>"団体５・６年生女子A"</formula>
    </cfRule>
    <cfRule type="cellIs" dxfId="9" priority="13" operator="equal">
      <formula>"団体３・４年生女子B"</formula>
    </cfRule>
    <cfRule type="cellIs" dxfId="8" priority="14" operator="equal">
      <formula>"団体３・４年生女子A"</formula>
    </cfRule>
    <cfRule type="cellIs" dxfId="7" priority="15" operator="equal">
      <formula>"団体１・２年生女子B"</formula>
    </cfRule>
    <cfRule type="cellIs" dxfId="6" priority="16" operator="equal">
      <formula>"団体１・２年生女子A"</formula>
    </cfRule>
    <cfRule type="cellIs" dxfId="5" priority="17" operator="equal">
      <formula>"団体５・６年生男子B"</formula>
    </cfRule>
    <cfRule type="cellIs" dxfId="4" priority="18" operator="equal">
      <formula>"団体５・６年生男子A"</formula>
    </cfRule>
    <cfRule type="cellIs" dxfId="3" priority="19" operator="equal">
      <formula>"団体３・４年生男子B"</formula>
    </cfRule>
    <cfRule type="cellIs" dxfId="2" priority="20" operator="equal">
      <formula>"団体３・４年生男子A"</formula>
    </cfRule>
    <cfRule type="cellIs" dxfId="1" priority="21" operator="equal">
      <formula>"団体１・２年生男子B"</formula>
    </cfRule>
    <cfRule type="cellIs" dxfId="0" priority="22" operator="equal">
      <formula>"団体１・２年生男子A"</formula>
    </cfRule>
  </conditionalFormatting>
  <dataValidations xWindow="371" yWindow="438" count="13">
    <dataValidation type="list" allowBlank="1" showInputMessage="1" showErrorMessage="1" sqref="D19:E19 G19:J19" xr:uid="{3321A8AB-765E-4627-A862-43CAEA23CD9D}">
      <formula1>#REF!</formula1>
    </dataValidation>
    <dataValidation type="list" allowBlank="1" showInputMessage="1" showErrorMessage="1" sqref="E6" xr:uid="{9563AF74-3AFD-4E7D-BBCE-CFC80FDD1299}">
      <formula1>"▼大会の出欠を選択▼,出席,欠席"</formula1>
    </dataValidation>
    <dataValidation allowBlank="1" showInputMessage="1" showErrorMessage="1" promptTitle="------------注意事項（必読）------------" prompt="責任者は、本大会において団体を代表する方（道場長や学校教諭など）の名前を記入してください。_x000a__x000a_責任者は、大会出席の場合、役員・審判・補助員から1つ選び、大会運営にご協力ください。但し、県連登録学校の教諭はコーチを務めることができます。_x000a__x000a_責任者が欠席の場合、必ず代理の役員・審判・補助員を出してください。" sqref="C6:D6" xr:uid="{985E6898-F9A3-46CC-A7DE-A2E74A3F1C11}"/>
    <dataValidation type="list" allowBlank="1" showInputMessage="1" showErrorMessage="1" sqref="H20:H45" xr:uid="{7BF0F8D6-3EE9-43B5-8849-9FF17AA2E356}">
      <formula1>"　,男子,女子"</formula1>
    </dataValidation>
    <dataValidation type="list" allowBlank="1" showInputMessage="1" showErrorMessage="1" sqref="K20:K45" xr:uid="{62EA6C4D-F657-4E60-80E0-03D24F1ACB64}">
      <formula1>"　,個人１・２年生男子,個人１・２年生女子,個人３・４年生男子,個人３・４年生女子,個人５・６年生男子,個人５・６年生女子,団体１・２年生A,団体１・２年生B,団体３・４年生A,団体３・４年生B,団体５・６年生男子A,団体５・６年生男子B,団体５・６年生女子A,団体５・６年生女子B"</formula1>
    </dataValidation>
    <dataValidation type="list" allowBlank="1" showInputMessage="1" showErrorMessage="1" sqref="L20:L45" xr:uid="{1116B7B2-1E4C-4335-AB12-6BB6422DC3BA}">
      <formula1>"　,個人１・２年生男子,個人１・２年生女子,個人３・４年生男子,個人３・４年生女子,個人５・６年生男子,個人５・６年生女子,団体１・２年生男子A,団体１・２年生男子B,団体１・２年生女子A,団体１・２年生女子B,団体３・４年生男子A,団体３・４年生男子B,団体３・４年生女子A,団体３・４年生女子B,団体５・６年生男子A,団体５・６年生男子B,団体５・６年生女子A,団体５・６年生女子B"</formula1>
    </dataValidation>
    <dataValidation type="textLength" operator="lessThanOrEqual" allowBlank="1" showInputMessage="1" showErrorMessage="1" sqref="B20:B44" xr:uid="{779A2FAB-3B6E-468C-A366-37A3C5BF7E2B}">
      <formula1>8</formula1>
    </dataValidation>
    <dataValidation type="list" allowBlank="1" showInputMessage="1" showErrorMessage="1" sqref="Q7:Q9" xr:uid="{0CE4D2BA-F674-44AE-9C90-02A1C0D351EF}">
      <formula1>"▼選択▼,全国,地区,県Ａ,県Ｂ"</formula1>
    </dataValidation>
    <dataValidation type="whole" allowBlank="1" showInputMessage="1" showErrorMessage="1" sqref="J20:J45" xr:uid="{76782EFB-5B28-4A7C-84E4-7C1A59500A5D}">
      <formula1>0</formula1>
      <formula2>9999999</formula2>
    </dataValidation>
    <dataValidation type="whole" allowBlank="1" showInputMessage="1" showErrorMessage="1" sqref="I20:I45" xr:uid="{45406754-2FE7-4B4B-ADDD-474048111263}">
      <formula1>1</formula1>
      <formula2>99999</formula2>
    </dataValidation>
    <dataValidation type="list" allowBlank="1" showInputMessage="1" showErrorMessage="1" sqref="R7:R9" xr:uid="{67E09B0B-3602-4F19-BD90-5D4C38DEA369}">
      <formula1>"▼選択▼,全国,地区,県,無"</formula1>
    </dataValidation>
    <dataValidation type="list" allowBlank="1" showInputMessage="1" showErrorMessage="1" sqref="S10:S14" xr:uid="{5F79B5B2-9A35-4DF4-AFEB-B1A92D9A41FE}">
      <formula1>"▼選択▼,無,有【ＰＣ記録】,有【得点】,有【記録】,有【呼出】,有【招集】,有【誘導】"</formula1>
    </dataValidation>
    <dataValidation type="list" allowBlank="1" showInputMessage="1" showErrorMessage="1" sqref="P4:P6" xr:uid="{35F8FE99-0DCD-4295-97CF-C230A3DD8CEC}">
      <formula1>"▼選択▼,県連四役,県連部会員,開催地役員,大会運営補助員（道場長）"</formula1>
    </dataValidation>
  </dataValidations>
  <printOptions horizontalCentered="1"/>
  <pageMargins left="0.25" right="0.25" top="0.75" bottom="0.75" header="0.3" footer="0.3"/>
  <pageSetup paperSize="9" scale="53"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7EFE0-9B09-43F8-8C2C-702BC4D3D041}">
  <sheetPr>
    <tabColor rgb="FFFFFF00"/>
  </sheetPr>
  <dimension ref="A1:I108"/>
  <sheetViews>
    <sheetView showZeros="0" view="pageBreakPreview" zoomScaleNormal="100" zoomScaleSheetLayoutView="100" workbookViewId="0">
      <selection activeCell="G6" sqref="G6"/>
    </sheetView>
  </sheetViews>
  <sheetFormatPr defaultColWidth="9" defaultRowHeight="18.75" customHeight="1"/>
  <cols>
    <col min="1" max="1" width="5.5" style="27" bestFit="1" customWidth="1"/>
    <col min="2" max="2" width="17.5" style="27" bestFit="1" customWidth="1"/>
    <col min="3" max="4" width="20" style="27" customWidth="1"/>
    <col min="5" max="5" width="3.69921875" style="25" customWidth="1"/>
    <col min="6" max="6" width="5.5" style="27" bestFit="1" customWidth="1"/>
    <col min="7" max="7" width="17.5" style="25" bestFit="1" customWidth="1"/>
    <col min="8" max="9" width="20" style="25" customWidth="1"/>
    <col min="10" max="10" width="3.69921875" style="25" customWidth="1"/>
    <col min="11" max="16384" width="9" style="25"/>
  </cols>
  <sheetData>
    <row r="1" spans="1:9" ht="18.75" customHeight="1">
      <c r="A1" s="6" t="s">
        <v>70</v>
      </c>
      <c r="B1" s="28"/>
      <c r="C1" s="28"/>
      <c r="D1" s="28"/>
      <c r="E1" s="28"/>
      <c r="F1" s="28"/>
      <c r="G1" s="28"/>
      <c r="H1" s="28"/>
      <c r="I1" s="28"/>
    </row>
    <row r="2" spans="1:9" ht="18.75" customHeight="1">
      <c r="A2" s="251" t="s">
        <v>78</v>
      </c>
      <c r="B2" s="251"/>
      <c r="C2" s="251"/>
      <c r="D2" s="251"/>
      <c r="F2" s="252" t="s">
        <v>79</v>
      </c>
      <c r="G2" s="252"/>
      <c r="H2" s="252"/>
      <c r="I2" s="252"/>
    </row>
    <row r="3" spans="1:9" ht="18.75" customHeight="1">
      <c r="A3" s="36" t="s">
        <v>35</v>
      </c>
      <c r="B3" s="36" t="s">
        <v>36</v>
      </c>
      <c r="C3" s="36" t="s">
        <v>28</v>
      </c>
      <c r="D3" s="36" t="s">
        <v>37</v>
      </c>
      <c r="F3" s="35" t="s">
        <v>35</v>
      </c>
      <c r="G3" s="35" t="s">
        <v>36</v>
      </c>
      <c r="H3" s="35" t="s">
        <v>28</v>
      </c>
      <c r="I3" s="35" t="s">
        <v>37</v>
      </c>
    </row>
    <row r="4" spans="1:9" ht="18.75" customHeight="1">
      <c r="A4" s="26">
        <v>1</v>
      </c>
      <c r="B4" s="26" t="str">
        <f>IFERROR(INDEX(申込書!$B$21:$B$45,MATCH(SMALL(申込書!$V$21:$V$45,ROW(J1)),申込書!$V$21:$V$45,0)),"")</f>
        <v/>
      </c>
      <c r="C4" s="26" t="str">
        <f>IFERROR(INDEX(申込書!$C$21:$C$45,MATCH(SMALL(申込書!$V$21:$V$45,ROW(J1)),申込書!$V$21:$V$45,0)),"")</f>
        <v/>
      </c>
      <c r="D4" s="26" t="str">
        <f>IFERROR(INDEX(申込書!$D$21:$D$45,MATCH(SMALL(申込書!$V$21:$V$45,ROW(J1)),申込書!$V$21:$V$45,0)),"")</f>
        <v/>
      </c>
      <c r="F4" s="26">
        <v>1</v>
      </c>
      <c r="G4" s="26" t="str">
        <f>IFERROR(INDEX(申込書!$B$21:$B$45,MATCH(SMALL(申込書!$Y$21:$Y$45,ROW(J1)),申込書!$Y$21:$Y$45,0)),"")</f>
        <v/>
      </c>
      <c r="H4" s="26" t="str">
        <f>IFERROR(INDEX(申込書!$C$21:$C$45,MATCH(SMALL(申込書!$Y$21:$Y$45,ROW(J1)),申込書!$Y$21:$Y$45,0)),"")</f>
        <v/>
      </c>
      <c r="I4" s="26" t="str">
        <f>IFERROR(INDEX(申込書!$D$21:$D$45,MATCH(SMALL(申込書!$Y$21:$Y$45,ROW(J1)),申込書!$Y$21:$Y$45,0)),"")</f>
        <v/>
      </c>
    </row>
    <row r="5" spans="1:9" ht="18.75" customHeight="1">
      <c r="A5" s="26">
        <v>2</v>
      </c>
      <c r="B5" s="26" t="str">
        <f>IFERROR(INDEX(申込書!$B$21:$B$45,MATCH(SMALL(申込書!$V$21:$V$45,ROW(J2)),申込書!$V$21:$V$45,0)),"")</f>
        <v/>
      </c>
      <c r="C5" s="26" t="str">
        <f>IFERROR(INDEX(申込書!$C$21:$C$45,MATCH(SMALL(申込書!$V$21:$V$45,ROW(J2)),申込書!$V$21:$V$45,0)),"")</f>
        <v/>
      </c>
      <c r="D5" s="26" t="str">
        <f>IFERROR(INDEX(申込書!$D$21:$D$45,MATCH(SMALL(申込書!$V$21:$V$45,ROW(J2)),申込書!$V$21:$V$45,0)),"")</f>
        <v/>
      </c>
      <c r="F5" s="26">
        <v>2</v>
      </c>
      <c r="G5" s="26" t="str">
        <f>IFERROR(INDEX(申込書!$B$21:$B$45,MATCH(SMALL(申込書!$Y$21:$Y$45,ROW(J2)),申込書!$Y$21:$Y$45,0)),"")</f>
        <v/>
      </c>
      <c r="H5" s="26" t="str">
        <f>IFERROR(INDEX(申込書!$C$21:$C$45,MATCH(SMALL(申込書!$Y$21:$Y$45,ROW(J2)),申込書!$Y$21:$Y$45,0)),"")</f>
        <v/>
      </c>
      <c r="I5" s="26" t="str">
        <f>IFERROR(INDEX(申込書!$D$21:$D$45,MATCH(SMALL(申込書!$Y$21:$Y$45,ROW(J2)),申込書!$Y$21:$Y$45,0)),"")</f>
        <v/>
      </c>
    </row>
    <row r="6" spans="1:9" ht="18.75" customHeight="1">
      <c r="A6" s="26">
        <v>3</v>
      </c>
      <c r="B6" s="26" t="str">
        <f>IFERROR(INDEX(申込書!$B$21:$B$45,MATCH(SMALL(申込書!$V$21:$V$45,ROW(J3)),申込書!$V$21:$V$45,0)),"")</f>
        <v/>
      </c>
      <c r="C6" s="26" t="str">
        <f>IFERROR(INDEX(申込書!$C$21:$C$45,MATCH(SMALL(申込書!$V$21:$V$45,ROW(J3)),申込書!$V$21:$V$45,0)),"")</f>
        <v/>
      </c>
      <c r="D6" s="26" t="str">
        <f>IFERROR(INDEX(申込書!$D$21:$D$45,MATCH(SMALL(申込書!$V$21:$V$45,ROW(J3)),申込書!$V$21:$V$45,0)),"")</f>
        <v/>
      </c>
      <c r="F6" s="26">
        <v>3</v>
      </c>
      <c r="G6" s="26" t="str">
        <f>IFERROR(INDEX(申込書!$B$21:$B$45,MATCH(SMALL(申込書!$Y$21:$Y$45,ROW(J3)),申込書!$Y$21:$Y$45,0)),"")</f>
        <v/>
      </c>
      <c r="H6" s="26" t="str">
        <f>IFERROR(INDEX(申込書!$C$21:$C$45,MATCH(SMALL(申込書!$Y$21:$Y$45,ROW(J3)),申込書!$Y$21:$Y$45,0)),"")</f>
        <v/>
      </c>
      <c r="I6" s="26" t="str">
        <f>IFERROR(INDEX(申込書!$D$21:$D$45,MATCH(SMALL(申込書!$Y$21:$Y$45,ROW(J3)),申込書!$Y$21:$Y$45,0)),"")</f>
        <v/>
      </c>
    </row>
    <row r="7" spans="1:9" ht="18.75" customHeight="1">
      <c r="A7" s="26">
        <v>4</v>
      </c>
      <c r="B7" s="26" t="str">
        <f>IFERROR(INDEX(申込書!$B$21:$B$45,MATCH(SMALL(申込書!$V$21:$V$45,ROW(J4)),申込書!$V$21:$V$45,0)),"")</f>
        <v/>
      </c>
      <c r="C7" s="26" t="str">
        <f>IFERROR(INDEX(申込書!$C$21:$C$45,MATCH(SMALL(申込書!$V$21:$V$45,ROW(J4)),申込書!$V$21:$V$45,0)),"")</f>
        <v/>
      </c>
      <c r="D7" s="26" t="str">
        <f>IFERROR(INDEX(申込書!$D$21:$D$45,MATCH(SMALL(申込書!$V$21:$V$45,ROW(J4)),申込書!$V$21:$V$45,0)),"")</f>
        <v/>
      </c>
      <c r="F7" s="26">
        <v>4</v>
      </c>
      <c r="G7" s="26" t="str">
        <f>IFERROR(INDEX(申込書!$B$21:$B$45,MATCH(SMALL(申込書!$Y$21:$Y$45,ROW(J4)),申込書!$Y$21:$Y$45,0)),"")</f>
        <v/>
      </c>
      <c r="H7" s="26" t="str">
        <f>IFERROR(INDEX(申込書!$C$21:$C$45,MATCH(SMALL(申込書!$Y$21:$Y$45,ROW(J4)),申込書!$Y$21:$Y$45,0)),"")</f>
        <v/>
      </c>
      <c r="I7" s="26" t="str">
        <f>IFERROR(INDEX(申込書!$D$21:$D$45,MATCH(SMALL(申込書!$Y$21:$Y$45,ROW(J4)),申込書!$Y$21:$Y$45,0)),"")</f>
        <v/>
      </c>
    </row>
    <row r="8" spans="1:9" ht="18.75" customHeight="1">
      <c r="A8" s="26">
        <v>5</v>
      </c>
      <c r="B8" s="26" t="str">
        <f>IFERROR(INDEX(申込書!$B$21:$B$45,MATCH(SMALL(申込書!$V$21:$V$45,ROW(J5)),申込書!$V$21:$V$45,0)),"")</f>
        <v/>
      </c>
      <c r="C8" s="26" t="str">
        <f>IFERROR(INDEX(申込書!$C$21:$C$45,MATCH(SMALL(申込書!$V$21:$V$45,ROW(J5)),申込書!$V$21:$V$45,0)),"")</f>
        <v/>
      </c>
      <c r="D8" s="26" t="str">
        <f>IFERROR(INDEX(申込書!$D$21:$D$45,MATCH(SMALL(申込書!$V$21:$V$45,ROW(J5)),申込書!$V$21:$V$45,0)),"")</f>
        <v/>
      </c>
      <c r="F8" s="26">
        <v>5</v>
      </c>
      <c r="G8" s="26" t="str">
        <f>IFERROR(INDEX(申込書!$B$21:$B$45,MATCH(SMALL(申込書!$Y$21:$Y$45,ROW(J5)),申込書!$Y$21:$Y$45,0)),"")</f>
        <v/>
      </c>
      <c r="H8" s="26" t="str">
        <f>IFERROR(INDEX(申込書!$C$21:$C$45,MATCH(SMALL(申込書!$Y$21:$Y$45,ROW(J5)),申込書!$Y$21:$Y$45,0)),"")</f>
        <v/>
      </c>
      <c r="I8" s="26" t="str">
        <f>IFERROR(INDEX(申込書!$D$21:$D$45,MATCH(SMALL(申込書!$Y$21:$Y$45,ROW(J5)),申込書!$Y$21:$Y$45,0)),"")</f>
        <v/>
      </c>
    </row>
    <row r="10" spans="1:9" ht="18.75" customHeight="1">
      <c r="A10" s="251" t="s">
        <v>80</v>
      </c>
      <c r="B10" s="251"/>
      <c r="C10" s="251"/>
      <c r="D10" s="251"/>
      <c r="F10" s="252" t="s">
        <v>82</v>
      </c>
      <c r="G10" s="252"/>
      <c r="H10" s="252"/>
      <c r="I10" s="252"/>
    </row>
    <row r="11" spans="1:9" ht="18.75" customHeight="1">
      <c r="A11" s="36" t="s">
        <v>35</v>
      </c>
      <c r="B11" s="36" t="s">
        <v>36</v>
      </c>
      <c r="C11" s="36" t="s">
        <v>28</v>
      </c>
      <c r="D11" s="36" t="s">
        <v>37</v>
      </c>
      <c r="F11" s="35" t="s">
        <v>35</v>
      </c>
      <c r="G11" s="35" t="s">
        <v>36</v>
      </c>
      <c r="H11" s="35" t="s">
        <v>28</v>
      </c>
      <c r="I11" s="35" t="s">
        <v>37</v>
      </c>
    </row>
    <row r="12" spans="1:9" ht="18.75" customHeight="1">
      <c r="A12" s="26">
        <v>1</v>
      </c>
      <c r="B12" s="26" t="str">
        <f>IFERROR(INDEX(申込書!$B$21:$B$45,MATCH(SMALL(申込書!$W$21:$W$45,ROW(J1)),申込書!$W$21:$W$45,0)),"")</f>
        <v/>
      </c>
      <c r="C12" s="26" t="str">
        <f>IFERROR(INDEX(申込書!$C$21:$C$45,MATCH(SMALL(申込書!$W$21:$W$45,ROW(J1)),申込書!$W$21:$W$45,0)),"")</f>
        <v/>
      </c>
      <c r="D12" s="26" t="str">
        <f>IFERROR(INDEX(申込書!$D$21:$D$45,MATCH(SMALL(申込書!$W$21:$W$45,ROW(J1)),申込書!$W$21:$W$45,0)),"")</f>
        <v/>
      </c>
      <c r="F12" s="26">
        <v>1</v>
      </c>
      <c r="G12" s="26" t="str">
        <f>IFERROR(INDEX(申込書!$B$21:$B$45,MATCH(SMALL(申込書!$Z$21:$Z$45,ROW(J1)),申込書!$Z$21:$Z$45,0)),"")</f>
        <v/>
      </c>
      <c r="H12" s="26" t="str">
        <f>IFERROR(INDEX(申込書!$C$21:$C$45,MATCH(SMALL(申込書!$Z$21:$Z$45,ROW(J1)),申込書!$Z$21:$Z$45,0)),"")</f>
        <v/>
      </c>
      <c r="I12" s="26" t="str">
        <f>IFERROR(INDEX(申込書!$D$21:$D$45,MATCH(SMALL(申込書!$Z$21:$Z$45,ROW(J1)),申込書!$Z$21:$Z$45,0)),"")</f>
        <v/>
      </c>
    </row>
    <row r="13" spans="1:9" ht="18.75" customHeight="1">
      <c r="A13" s="26">
        <v>2</v>
      </c>
      <c r="B13" s="26" t="str">
        <f>IFERROR(INDEX(申込書!$B$21:$B$45,MATCH(SMALL(申込書!$W$21:$W$45,ROW(J2)),申込書!$W$21:$W$45,0)),"")</f>
        <v/>
      </c>
      <c r="C13" s="26" t="str">
        <f>IFERROR(INDEX(申込書!$C$21:$C$45,MATCH(SMALL(申込書!$W$21:$W$45,ROW(J2)),申込書!$W$21:$W$45,0)),"")</f>
        <v/>
      </c>
      <c r="D13" s="26" t="str">
        <f>IFERROR(INDEX(申込書!$D$21:$D$45,MATCH(SMALL(申込書!$W$21:$W$45,ROW(J2)),申込書!$W$21:$W$45,0)),"")</f>
        <v/>
      </c>
      <c r="F13" s="26">
        <v>2</v>
      </c>
      <c r="G13" s="26" t="str">
        <f>IFERROR(INDEX(申込書!$B$21:$B$45,MATCH(SMALL(申込書!$Z$21:$Z$45,ROW(J2)),申込書!$Z$21:$Z$45,0)),"")</f>
        <v/>
      </c>
      <c r="H13" s="26" t="str">
        <f>IFERROR(INDEX(申込書!$C$21:$C$45,MATCH(SMALL(申込書!$Z$21:$Z$45,ROW(J2)),申込書!$Z$21:$Z$45,0)),"")</f>
        <v/>
      </c>
      <c r="I13" s="26" t="str">
        <f>IFERROR(INDEX(申込書!$D$21:$D$45,MATCH(SMALL(申込書!$Z$21:$Z$45,ROW(J2)),申込書!$Z$21:$Z$45,0)),"")</f>
        <v/>
      </c>
    </row>
    <row r="14" spans="1:9" ht="18.75" customHeight="1">
      <c r="A14" s="26">
        <v>3</v>
      </c>
      <c r="B14" s="26" t="str">
        <f>IFERROR(INDEX(申込書!$B$21:$B$45,MATCH(SMALL(申込書!$W$21:$W$45,ROW(J3)),申込書!$W$21:$W$45,0)),"")</f>
        <v/>
      </c>
      <c r="C14" s="26" t="str">
        <f>IFERROR(INDEX(申込書!$C$21:$C$45,MATCH(SMALL(申込書!$W$21:$W$45,ROW(J3)),申込書!$W$21:$W$45,0)),"")</f>
        <v/>
      </c>
      <c r="D14" s="26" t="str">
        <f>IFERROR(INDEX(申込書!$D$21:$D$45,MATCH(SMALL(申込書!$W$21:$W$45,ROW(J3)),申込書!$W$21:$W$45,0)),"")</f>
        <v/>
      </c>
      <c r="F14" s="26">
        <v>3</v>
      </c>
      <c r="G14" s="26" t="str">
        <f>IFERROR(INDEX(申込書!$B$21:$B$45,MATCH(SMALL(申込書!$Z$21:$Z$45,ROW(J3)),申込書!$Z$21:$Z$45,0)),"")</f>
        <v/>
      </c>
      <c r="H14" s="26" t="str">
        <f>IFERROR(INDEX(申込書!$C$21:$C$45,MATCH(SMALL(申込書!$Z$21:$Z$45,ROW(J3)),申込書!$Z$21:$Z$45,0)),"")</f>
        <v/>
      </c>
      <c r="I14" s="26" t="str">
        <f>IFERROR(INDEX(申込書!$D$21:$D$45,MATCH(SMALL(申込書!$Z$21:$Z$45,ROW(J3)),申込書!$Z$21:$Z$45,0)),"")</f>
        <v/>
      </c>
    </row>
    <row r="15" spans="1:9" ht="18.75" customHeight="1">
      <c r="A15" s="26">
        <v>4</v>
      </c>
      <c r="B15" s="26" t="str">
        <f>IFERROR(INDEX(申込書!$B$21:$B$45,MATCH(SMALL(申込書!$W$21:$W$45,ROW(J4)),申込書!$W$21:$W$45,0)),"")</f>
        <v/>
      </c>
      <c r="C15" s="26" t="str">
        <f>IFERROR(INDEX(申込書!$C$21:$C$45,MATCH(SMALL(申込書!$W$21:$W$45,ROW(J4)),申込書!$W$21:$W$45,0)),"")</f>
        <v/>
      </c>
      <c r="D15" s="26" t="str">
        <f>IFERROR(INDEX(申込書!$D$21:$D$45,MATCH(SMALL(申込書!$W$21:$W$45,ROW(J4)),申込書!$W$21:$W$45,0)),"")</f>
        <v/>
      </c>
      <c r="F15" s="26">
        <v>4</v>
      </c>
      <c r="G15" s="26" t="str">
        <f>IFERROR(INDEX(申込書!$B$21:$B$45,MATCH(SMALL(申込書!$Z$21:$Z$45,ROW(J4)),申込書!$Z$21:$Z$45,0)),"")</f>
        <v/>
      </c>
      <c r="H15" s="26" t="str">
        <f>IFERROR(INDEX(申込書!$C$21:$C$45,MATCH(SMALL(申込書!$Z$21:$Z$45,ROW(J4)),申込書!$Z$21:$Z$45,0)),"")</f>
        <v/>
      </c>
      <c r="I15" s="26" t="str">
        <f>IFERROR(INDEX(申込書!$D$21:$D$45,MATCH(SMALL(申込書!$Z$21:$Z$45,ROW(J4)),申込書!$Z$21:$Z$45,0)),"")</f>
        <v/>
      </c>
    </row>
    <row r="16" spans="1:9" ht="18.75" customHeight="1">
      <c r="A16" s="26">
        <v>5</v>
      </c>
      <c r="B16" s="26" t="str">
        <f>IFERROR(INDEX(申込書!$B$21:$B$45,MATCH(SMALL(申込書!$W$21:$W$45,ROW(J5)),申込書!$W$21:$W$45,0)),"")</f>
        <v/>
      </c>
      <c r="C16" s="26" t="str">
        <f>IFERROR(INDEX(申込書!$C$21:$C$45,MATCH(SMALL(申込書!$W$21:$W$45,ROW(J5)),申込書!$W$21:$W$45,0)),"")</f>
        <v/>
      </c>
      <c r="D16" s="26" t="str">
        <f>IFERROR(INDEX(申込書!$D$21:$D$45,MATCH(SMALL(申込書!$W$21:$W$45,ROW(J5)),申込書!$W$21:$W$45,0)),"")</f>
        <v/>
      </c>
      <c r="F16" s="26">
        <v>5</v>
      </c>
      <c r="G16" s="26" t="str">
        <f>IFERROR(INDEX(申込書!$B$21:$B$45,MATCH(SMALL(申込書!$Z$21:$Z$45,ROW(J5)),申込書!$Z$21:$Z$45,0)),"")</f>
        <v/>
      </c>
      <c r="H16" s="26" t="str">
        <f>IFERROR(INDEX(申込書!$C$21:$C$45,MATCH(SMALL(申込書!$Z$21:$Z$45,ROW(J5)),申込書!$Z$21:$Z$45,0)),"")</f>
        <v/>
      </c>
      <c r="I16" s="26" t="str">
        <f>IFERROR(INDEX(申込書!$D$21:$D$45,MATCH(SMALL(申込書!$Z$21:$Z$45,ROW(J5)),申込書!$Z$21:$Z$45,0)),"")</f>
        <v/>
      </c>
    </row>
    <row r="18" spans="1:9" ht="18.75" customHeight="1">
      <c r="A18" s="251" t="s">
        <v>83</v>
      </c>
      <c r="B18" s="251"/>
      <c r="C18" s="251"/>
      <c r="D18" s="251"/>
      <c r="F18" s="252" t="s">
        <v>84</v>
      </c>
      <c r="G18" s="252"/>
      <c r="H18" s="252"/>
      <c r="I18" s="252"/>
    </row>
    <row r="19" spans="1:9" ht="18.75" customHeight="1">
      <c r="A19" s="36" t="s">
        <v>35</v>
      </c>
      <c r="B19" s="36" t="s">
        <v>36</v>
      </c>
      <c r="C19" s="36" t="s">
        <v>28</v>
      </c>
      <c r="D19" s="36" t="s">
        <v>37</v>
      </c>
      <c r="F19" s="35" t="s">
        <v>35</v>
      </c>
      <c r="G19" s="35" t="s">
        <v>36</v>
      </c>
      <c r="H19" s="35" t="s">
        <v>28</v>
      </c>
      <c r="I19" s="35" t="s">
        <v>37</v>
      </c>
    </row>
    <row r="20" spans="1:9" ht="18.75" customHeight="1">
      <c r="A20" s="26">
        <v>1</v>
      </c>
      <c r="B20" s="26" t="str">
        <f>IFERROR(INDEX(申込書!$B$21:$B$45,MATCH(SMALL(申込書!$X$21:$X$45,ROW(J1)),申込書!$X$21:$X$45,0)),"")</f>
        <v/>
      </c>
      <c r="C20" s="26" t="str">
        <f>IFERROR(INDEX(申込書!$C$21:$C$45,MATCH(SMALL(申込書!$X$21:$X$45,ROW(J1)),申込書!$X$21:$X$45,0)),"")</f>
        <v/>
      </c>
      <c r="D20" s="26" t="str">
        <f>IFERROR(INDEX(申込書!$D$21:$D$45,MATCH(SMALL(申込書!$X$21:$X$45,ROW(J1)),申込書!$X$21:$X$45,0)),"")</f>
        <v/>
      </c>
      <c r="F20" s="26">
        <v>1</v>
      </c>
      <c r="G20" s="26" t="str">
        <f>IFERROR(INDEX(申込書!$B$21:$B$45,MATCH(SMALL(申込書!$AA$21:$AA$45,ROW(J1)),申込書!$AA$21:$AA$45,0)),"")</f>
        <v/>
      </c>
      <c r="H20" s="26" t="str">
        <f>IFERROR(INDEX(申込書!$C$21:$C$45,MATCH(SMALL(申込書!$AA$21:$AA$45,ROW(J1)),申込書!$AA$21:$AA$45,0)),"")</f>
        <v/>
      </c>
      <c r="I20" s="26" t="str">
        <f>IFERROR(INDEX(申込書!$D$21:$D$45,MATCH(SMALL(申込書!$AA$21:$AA$45,ROW(J1)),申込書!$AA$21:$AA$45,0)),"")</f>
        <v/>
      </c>
    </row>
    <row r="21" spans="1:9" ht="18.75" customHeight="1">
      <c r="A21" s="26">
        <v>2</v>
      </c>
      <c r="B21" s="26" t="str">
        <f>IFERROR(INDEX(申込書!$B$21:$B$45,MATCH(SMALL(申込書!$X$21:$X$45,ROW(J2)),申込書!$X$21:$X$45,0)),"")</f>
        <v/>
      </c>
      <c r="C21" s="26" t="str">
        <f>IFERROR(INDEX(申込書!$C$21:$C$45,MATCH(SMALL(申込書!$X$21:$X$45,ROW(J2)),申込書!$X$21:$X$45,0)),"")</f>
        <v/>
      </c>
      <c r="D21" s="26" t="str">
        <f>IFERROR(INDEX(申込書!$D$21:$D$45,MATCH(SMALL(申込書!$X$21:$X$45,ROW(J2)),申込書!$X$21:$X$45,0)),"")</f>
        <v/>
      </c>
      <c r="F21" s="26">
        <v>2</v>
      </c>
      <c r="G21" s="26" t="str">
        <f>IFERROR(INDEX(申込書!$B$21:$B$45,MATCH(SMALL(申込書!$AA$21:$AA$45,ROW(J2)),申込書!$AA$21:$AA$45,0)),"")</f>
        <v/>
      </c>
      <c r="H21" s="26" t="str">
        <f>IFERROR(INDEX(申込書!$C$21:$C$45,MATCH(SMALL(申込書!$AA$21:$AA$45,ROW(J2)),申込書!$AA$21:$AA$45,0)),"")</f>
        <v/>
      </c>
      <c r="I21" s="26" t="str">
        <f>IFERROR(INDEX(申込書!$D$21:$D$45,MATCH(SMALL(申込書!$AA$21:$AA$45,ROW(J2)),申込書!$AA$21:$AA$45,0)),"")</f>
        <v/>
      </c>
    </row>
    <row r="22" spans="1:9" ht="18.75" customHeight="1">
      <c r="A22" s="26">
        <v>3</v>
      </c>
      <c r="B22" s="26" t="str">
        <f>IFERROR(INDEX(申込書!$B$21:$B$45,MATCH(SMALL(申込書!$X$21:$X$45,ROW(J3)),申込書!$X$21:$X$45,0)),"")</f>
        <v/>
      </c>
      <c r="C22" s="26" t="str">
        <f>IFERROR(INDEX(申込書!$C$21:$C$45,MATCH(SMALL(申込書!$X$21:$X$45,ROW(J3)),申込書!$X$21:$X$45,0)),"")</f>
        <v/>
      </c>
      <c r="D22" s="26" t="str">
        <f>IFERROR(INDEX(申込書!$D$21:$D$45,MATCH(SMALL(申込書!$X$21:$X$45,ROW(J3)),申込書!$X$21:$X$45,0)),"")</f>
        <v/>
      </c>
      <c r="F22" s="26">
        <v>3</v>
      </c>
      <c r="G22" s="26" t="str">
        <f>IFERROR(INDEX(申込書!$B$21:$B$45,MATCH(SMALL(申込書!$AA$21:$AA$45,ROW(J3)),申込書!$AA$21:$AA$45,0)),"")</f>
        <v/>
      </c>
      <c r="H22" s="26" t="str">
        <f>IFERROR(INDEX(申込書!$C$21:$C$45,MATCH(SMALL(申込書!$AA$21:$AA$45,ROW(J3)),申込書!$AA$21:$AA$45,0)),"")</f>
        <v/>
      </c>
      <c r="I22" s="26" t="str">
        <f>IFERROR(INDEX(申込書!$D$21:$D$45,MATCH(SMALL(申込書!$AA$21:$AA$45,ROW(J3)),申込書!$AA$21:$AA$45,0)),"")</f>
        <v/>
      </c>
    </row>
    <row r="23" spans="1:9" ht="18.75" customHeight="1">
      <c r="A23" s="26">
        <v>4</v>
      </c>
      <c r="B23" s="26" t="str">
        <f>IFERROR(INDEX(申込書!$B$21:$B$45,MATCH(SMALL(申込書!$X$21:$X$45,ROW(J4)),申込書!$X$21:$X$45,0)),"")</f>
        <v/>
      </c>
      <c r="C23" s="26" t="str">
        <f>IFERROR(INDEX(申込書!$C$21:$C$45,MATCH(SMALL(申込書!$X$21:$X$45,ROW(J4)),申込書!$X$21:$X$45,0)),"")</f>
        <v/>
      </c>
      <c r="D23" s="26" t="str">
        <f>IFERROR(INDEX(申込書!$D$21:$D$45,MATCH(SMALL(申込書!$X$21:$X$45,ROW(J4)),申込書!$X$21:$X$45,0)),"")</f>
        <v/>
      </c>
      <c r="F23" s="26">
        <v>4</v>
      </c>
      <c r="G23" s="26" t="str">
        <f>IFERROR(INDEX(申込書!$B$21:$B$45,MATCH(SMALL(申込書!$AA$21:$AA$45,ROW(J4)),申込書!$AA$21:$AA$45,0)),"")</f>
        <v/>
      </c>
      <c r="H23" s="26" t="str">
        <f>IFERROR(INDEX(申込書!$C$21:$C$45,MATCH(SMALL(申込書!$AA$21:$AA$45,ROW(J4)),申込書!$AA$21:$AA$45,0)),"")</f>
        <v/>
      </c>
      <c r="I23" s="26" t="str">
        <f>IFERROR(INDEX(申込書!$D$21:$D$45,MATCH(SMALL(申込書!$AA$21:$AA$45,ROW(J4)),申込書!$AA$21:$AA$45,0)),"")</f>
        <v/>
      </c>
    </row>
    <row r="24" spans="1:9" ht="18.75" customHeight="1">
      <c r="A24" s="26">
        <v>5</v>
      </c>
      <c r="B24" s="26" t="str">
        <f>IFERROR(INDEX(申込書!$B$21:$B$45,MATCH(SMALL(申込書!$X$21:$X$45,ROW(J5)),申込書!$X$21:$X$45,0)),"")</f>
        <v/>
      </c>
      <c r="C24" s="26" t="str">
        <f>IFERROR(INDEX(申込書!$C$21:$C$45,MATCH(SMALL(申込書!$X$21:$X$45,ROW(J5)),申込書!$X$21:$X$45,0)),"")</f>
        <v/>
      </c>
      <c r="D24" s="26" t="str">
        <f>IFERROR(INDEX(申込書!$D$21:$D$45,MATCH(SMALL(申込書!$X$21:$X$45,ROW(J5)),申込書!$X$21:$X$45,0)),"")</f>
        <v/>
      </c>
      <c r="F24" s="26">
        <v>5</v>
      </c>
      <c r="G24" s="26" t="str">
        <f>IFERROR(INDEX(申込書!$B$21:$B$45,MATCH(SMALL(申込書!$AA$21:$AA$45,ROW(J5)),申込書!$AA$21:$AA$45,0)),"")</f>
        <v/>
      </c>
      <c r="H24" s="26" t="str">
        <f>IFERROR(INDEX(申込書!$C$21:$C$45,MATCH(SMALL(申込書!$AA$21:$AA$45,ROW(J5)),申込書!$AA$21:$AA$45,0)),"")</f>
        <v/>
      </c>
      <c r="I24" s="26" t="str">
        <f>IFERROR(INDEX(申込書!$D$21:$D$45,MATCH(SMALL(申込書!$AA$21:$AA$45,ROW(J5)),申込書!$AA$21:$AA$45,0)),"")</f>
        <v/>
      </c>
    </row>
    <row r="26" spans="1:9" ht="18.75" customHeight="1">
      <c r="A26" s="253" t="s">
        <v>139</v>
      </c>
      <c r="B26" s="253"/>
      <c r="C26" s="253"/>
      <c r="D26" s="253"/>
      <c r="F26" s="253" t="s">
        <v>140</v>
      </c>
      <c r="G26" s="253"/>
      <c r="H26" s="253"/>
      <c r="I26" s="253"/>
    </row>
    <row r="27" spans="1:9" ht="18.75" customHeight="1">
      <c r="A27" s="67" t="s">
        <v>35</v>
      </c>
      <c r="B27" s="67" t="s">
        <v>36</v>
      </c>
      <c r="C27" s="67" t="s">
        <v>28</v>
      </c>
      <c r="D27" s="67" t="s">
        <v>37</v>
      </c>
      <c r="F27" s="67" t="s">
        <v>35</v>
      </c>
      <c r="G27" s="67" t="s">
        <v>36</v>
      </c>
      <c r="H27" s="67" t="s">
        <v>28</v>
      </c>
      <c r="I27" s="67" t="s">
        <v>37</v>
      </c>
    </row>
    <row r="28" spans="1:9" ht="18.75" customHeight="1">
      <c r="A28" s="26">
        <v>1</v>
      </c>
      <c r="B28" s="26" t="str">
        <f>IFERROR(INDEX(申込書!$B$21:$B$45,MATCH(SMALL(申込書!$AB$21:$AB$45,ROW(J1)),申込書!$AB$21:$AB$45,0)),"")</f>
        <v/>
      </c>
      <c r="C28" s="26" t="str">
        <f>IFERROR(INDEX(申込書!$C$21:$C$45,MATCH(SMALL(申込書!$AB$21:$AB$45,ROW(J1)),申込書!$AB$21:$AB$45,0)),"")</f>
        <v/>
      </c>
      <c r="D28" s="26" t="str">
        <f>IFERROR(INDEX(申込書!$D$21:$D$45,MATCH(SMALL(申込書!$AB$21:$AB$45,ROW(J1)),申込書!$AB$21:$AB$45,0)),"")</f>
        <v/>
      </c>
      <c r="F28" s="26">
        <v>1</v>
      </c>
      <c r="G28" s="26" t="str">
        <f>IFERROR(INDEX(申込書!$B$21:$B$45,MATCH(SMALL(申込書!$AC$21:$AC$45,ROW(J1)),申込書!$AC$21:$AC$45,0)),"")</f>
        <v/>
      </c>
      <c r="H28" s="26" t="str">
        <f>IFERROR(INDEX(申込書!$C$21:$C$45,MATCH(SMALL(申込書!$AC$21:$AC$45,ROW(J1)),申込書!$AC$21:$AC$45,0)),"")</f>
        <v/>
      </c>
      <c r="I28" s="26" t="str">
        <f>IFERROR(INDEX(申込書!$D$21:$D$45,MATCH(SMALL(申込書!$AC$21:$AC$45,ROW(J1)),申込書!$AC$21:$AC$45,0)),"")</f>
        <v/>
      </c>
    </row>
    <row r="29" spans="1:9" ht="18.75" customHeight="1">
      <c r="A29" s="26">
        <v>2</v>
      </c>
      <c r="B29" s="26" t="str">
        <f>IFERROR(INDEX(申込書!$B$21:$B$45,MATCH(SMALL(申込書!$AB$21:$AB$45,ROW(J2)),申込書!$AB$21:$AB$45,0)),"")</f>
        <v/>
      </c>
      <c r="C29" s="26" t="str">
        <f>IFERROR(INDEX(申込書!$C$21:$C$45,MATCH(SMALL(申込書!$AB$21:$AB$45,ROW(J2)),申込書!$AB$21:$AB$45,0)),"")</f>
        <v/>
      </c>
      <c r="D29" s="26" t="str">
        <f>IFERROR(INDEX(申込書!$D$21:$D$45,MATCH(SMALL(申込書!$AB$21:$AB$45,ROW(J2)),申込書!$AB$21:$AB$45,0)),"")</f>
        <v/>
      </c>
      <c r="F29" s="26">
        <v>2</v>
      </c>
      <c r="G29" s="26" t="str">
        <f>IFERROR(INDEX(申込書!$B$21:$B$45,MATCH(SMALL(申込書!$AC$21:$AC$45,ROW(J2)),申込書!$AC$21:$AC$45,0)),"")</f>
        <v/>
      </c>
      <c r="H29" s="26" t="str">
        <f>IFERROR(INDEX(申込書!$C$21:$C$45,MATCH(SMALL(申込書!$AC$21:$AC$45,ROW(J2)),申込書!$AC$21:$AC$45,0)),"")</f>
        <v/>
      </c>
      <c r="I29" s="26" t="str">
        <f>IFERROR(INDEX(申込書!$D$21:$D$45,MATCH(SMALL(申込書!$AC$21:$AC$45,ROW(J2)),申込書!$AC$21:$AC$45,0)),"")</f>
        <v/>
      </c>
    </row>
    <row r="30" spans="1:9" ht="18.75" customHeight="1">
      <c r="A30" s="26">
        <v>3</v>
      </c>
      <c r="B30" s="26" t="str">
        <f>IFERROR(INDEX(申込書!$B$21:$B$45,MATCH(SMALL(申込書!$AB$21:$AB$45,ROW(J3)),申込書!$AB$21:$AB$45,0)),"")</f>
        <v/>
      </c>
      <c r="C30" s="26" t="str">
        <f>IFERROR(INDEX(申込書!$C$21:$C$45,MATCH(SMALL(申込書!$AB$21:$AB$45,ROW(J3)),申込書!$AB$21:$AB$45,0)),"")</f>
        <v/>
      </c>
      <c r="D30" s="26" t="str">
        <f>IFERROR(INDEX(申込書!$D$21:$D$45,MATCH(SMALL(申込書!$AB$21:$AB$45,ROW(J3)),申込書!$AB$21:$AB$45,0)),"")</f>
        <v/>
      </c>
      <c r="F30" s="26">
        <v>3</v>
      </c>
      <c r="G30" s="26" t="str">
        <f>IFERROR(INDEX(申込書!$B$21:$B$45,MATCH(SMALL(申込書!$AC$21:$AC$45,ROW(J3)),申込書!$AC$21:$AC$45,0)),"")</f>
        <v/>
      </c>
      <c r="H30" s="26" t="str">
        <f>IFERROR(INDEX(申込書!$C$21:$C$45,MATCH(SMALL(申込書!$AC$21:$AC$45,ROW(J3)),申込書!$AC$21:$AC$45,0)),"")</f>
        <v/>
      </c>
      <c r="I30" s="26" t="str">
        <f>IFERROR(INDEX(申込書!$D$21:$D$45,MATCH(SMALL(申込書!$AC$21:$AC$45,ROW(J3)),申込書!$AC$21:$AC$45,0)),"")</f>
        <v/>
      </c>
    </row>
    <row r="32" spans="1:9" ht="18.75" customHeight="1">
      <c r="A32" s="253" t="s">
        <v>141</v>
      </c>
      <c r="B32" s="253"/>
      <c r="C32" s="253"/>
      <c r="D32" s="253"/>
      <c r="F32" s="253" t="s">
        <v>142</v>
      </c>
      <c r="G32" s="253"/>
      <c r="H32" s="253"/>
      <c r="I32" s="253"/>
    </row>
    <row r="33" spans="1:9" ht="18.75" customHeight="1">
      <c r="A33" s="67" t="s">
        <v>35</v>
      </c>
      <c r="B33" s="67" t="s">
        <v>36</v>
      </c>
      <c r="C33" s="67" t="s">
        <v>28</v>
      </c>
      <c r="D33" s="67" t="s">
        <v>37</v>
      </c>
      <c r="F33" s="67" t="s">
        <v>35</v>
      </c>
      <c r="G33" s="67" t="s">
        <v>36</v>
      </c>
      <c r="H33" s="67" t="s">
        <v>28</v>
      </c>
      <c r="I33" s="67" t="s">
        <v>37</v>
      </c>
    </row>
    <row r="34" spans="1:9" ht="18.75" customHeight="1">
      <c r="A34" s="26">
        <v>1</v>
      </c>
      <c r="B34" s="26" t="str">
        <f>IFERROR(INDEX(申込書!$B$21:$B$45,MATCH(SMALL(申込書!$AD$21:$AD$45,ROW(J1)),申込書!$AD$21:$AD$45,0)),"")</f>
        <v/>
      </c>
      <c r="C34" s="26" t="str">
        <f>IFERROR(INDEX(申込書!$C$21:$C$45,MATCH(SMALL(申込書!$AD$21:$AD$45,ROW(J1)),申込書!$AD$21:$AD$45,0)),"")</f>
        <v/>
      </c>
      <c r="D34" s="26" t="str">
        <f>IFERROR(INDEX(申込書!$D$21:$D$45,MATCH(SMALL(申込書!$AD$21:$AD$45,ROW(J1)),申込書!$AD$21:$AD$45,0)),"")</f>
        <v/>
      </c>
      <c r="F34" s="26">
        <v>1</v>
      </c>
      <c r="G34" s="26" t="str">
        <f>IFERROR(INDEX(申込書!$B$21:$B$45,MATCH(SMALL(申込書!$AE$21:$AE$45,ROW(J1)),申込書!$AE$21:$AE$45,0)),"")</f>
        <v/>
      </c>
      <c r="H34" s="26" t="str">
        <f>IFERROR(INDEX(申込書!$C$21:$C$45,MATCH(SMALL(申込書!$AE$21:$AE$45,ROW(J1)),申込書!$AE$21:$AE$45,0)),"")</f>
        <v/>
      </c>
      <c r="I34" s="26" t="str">
        <f>IFERROR(INDEX(申込書!$D$21:$D$45,MATCH(SMALL(申込書!$AE$21:$AE$45,ROW(J1)),申込書!$AE$21:$AE$45,0)),"")</f>
        <v/>
      </c>
    </row>
    <row r="35" spans="1:9" ht="18.75" customHeight="1">
      <c r="A35" s="26">
        <v>2</v>
      </c>
      <c r="B35" s="26" t="str">
        <f>IFERROR(INDEX(申込書!$B$21:$B$45,MATCH(SMALL(申込書!$AD$21:$AD$45,ROW(J2)),申込書!$AD$21:$AD$45,0)),"")</f>
        <v/>
      </c>
      <c r="C35" s="26" t="str">
        <f>IFERROR(INDEX(申込書!$C$21:$C$45,MATCH(SMALL(申込書!$AD$21:$AD$45,ROW(J2)),申込書!$AD$21:$AD$45,0)),"")</f>
        <v/>
      </c>
      <c r="D35" s="26" t="str">
        <f>IFERROR(INDEX(申込書!$D$21:$D$45,MATCH(SMALL(申込書!$AD$21:$AD$45,ROW(J2)),申込書!$AD$21:$AD$45,0)),"")</f>
        <v/>
      </c>
      <c r="F35" s="26">
        <v>2</v>
      </c>
      <c r="G35" s="26" t="str">
        <f>IFERROR(INDEX(申込書!$B$21:$B$45,MATCH(SMALL(申込書!$AE$21:$AE$45,ROW(J2)),申込書!$AE$21:$AE$45,0)),"")</f>
        <v/>
      </c>
      <c r="H35" s="26" t="str">
        <f>IFERROR(INDEX(申込書!$C$21:$C$45,MATCH(SMALL(申込書!$AE$21:$AE$45,ROW(J2)),申込書!$AE$21:$AE$45,0)),"")</f>
        <v/>
      </c>
      <c r="I35" s="26" t="str">
        <f>IFERROR(INDEX(申込書!$D$21:$D$45,MATCH(SMALL(申込書!$AE$21:$AE$45,ROW(J2)),申込書!$AE$21:$AE$45,0)),"")</f>
        <v/>
      </c>
    </row>
    <row r="36" spans="1:9" ht="18.75" customHeight="1">
      <c r="A36" s="26">
        <v>3</v>
      </c>
      <c r="B36" s="26" t="str">
        <f>IFERROR(INDEX(申込書!$B$21:$B$45,MATCH(SMALL(申込書!$AD$21:$AD$45,ROW(J3)),申込書!$AD$21:$AD$45,0)),"")</f>
        <v/>
      </c>
      <c r="C36" s="26" t="str">
        <f>IFERROR(INDEX(申込書!$C$21:$C$45,MATCH(SMALL(申込書!$AD$21:$AD$45,ROW(J3)),申込書!$AD$21:$AD$45,0)),"")</f>
        <v/>
      </c>
      <c r="D36" s="26" t="str">
        <f>IFERROR(INDEX(申込書!$D$21:$D$45,MATCH(SMALL(申込書!$AD$21:$AD$45,ROW(J3)),申込書!$AD$21:$AD$45,0)),"")</f>
        <v/>
      </c>
      <c r="F36" s="26">
        <v>3</v>
      </c>
      <c r="G36" s="26" t="str">
        <f>IFERROR(INDEX(申込書!$B$21:$B$45,MATCH(SMALL(申込書!$AE$21:$AE$45,ROW(J3)),申込書!$AE$21:$AE$45,0)),"")</f>
        <v/>
      </c>
      <c r="H36" s="26" t="str">
        <f>IFERROR(INDEX(申込書!$C$21:$C$45,MATCH(SMALL(申込書!$AE$21:$AE$45,ROW(J3)),申込書!$AE$21:$AE$45,0)),"")</f>
        <v/>
      </c>
      <c r="I36" s="26" t="str">
        <f>IFERROR(INDEX(申込書!$D$21:$D$45,MATCH(SMALL(申込書!$AE$21:$AE$45,ROW(J3)),申込書!$AE$21:$AE$45,0)),"")</f>
        <v/>
      </c>
    </row>
    <row r="38" spans="1:9" ht="18.75" customHeight="1">
      <c r="A38" s="251" t="s">
        <v>143</v>
      </c>
      <c r="B38" s="251"/>
      <c r="C38" s="251"/>
      <c r="D38" s="251"/>
      <c r="F38" s="252" t="s">
        <v>144</v>
      </c>
      <c r="G38" s="252"/>
      <c r="H38" s="252"/>
      <c r="I38" s="252"/>
    </row>
    <row r="39" spans="1:9" ht="18.75" customHeight="1">
      <c r="A39" s="36" t="s">
        <v>35</v>
      </c>
      <c r="B39" s="36" t="s">
        <v>36</v>
      </c>
      <c r="C39" s="36" t="s">
        <v>28</v>
      </c>
      <c r="D39" s="36" t="s">
        <v>37</v>
      </c>
      <c r="F39" s="35" t="s">
        <v>35</v>
      </c>
      <c r="G39" s="35" t="s">
        <v>36</v>
      </c>
      <c r="H39" s="35" t="s">
        <v>28</v>
      </c>
      <c r="I39" s="35" t="s">
        <v>37</v>
      </c>
    </row>
    <row r="40" spans="1:9" ht="18.75" customHeight="1">
      <c r="A40" s="26">
        <v>1</v>
      </c>
      <c r="B40" s="26" t="str">
        <f>IFERROR(INDEX(申込書!$B$21:$B$45,MATCH(SMALL(申込書!$AF$21:$AF$45,ROW(J1)),申込書!$AF$21:$AF$45,0)),"")</f>
        <v/>
      </c>
      <c r="C40" s="26" t="str">
        <f>IFERROR(INDEX(申込書!$C$21:$C$45,MATCH(SMALL(申込書!$AF$21:$AF$45,ROW(J1)),申込書!$AF$21:$AF$45,0)),"")</f>
        <v/>
      </c>
      <c r="D40" s="26" t="str">
        <f>IFERROR(INDEX(申込書!$D$21:$D$45,MATCH(SMALL(申込書!$AF$21:$AF$45,ROW(J1)),申込書!$AF$21:$AF$45,0)),"")</f>
        <v/>
      </c>
      <c r="F40" s="26">
        <v>1</v>
      </c>
      <c r="G40" s="26" t="str">
        <f>IFERROR(INDEX(申込書!$B$21:$B$45,MATCH(SMALL(申込書!$AH$21:$AH$45,ROW(J1)),申込書!$AH$21:$AH$45,0)),"")</f>
        <v/>
      </c>
      <c r="H40" s="26" t="str">
        <f>IFERROR(INDEX(申込書!$C$21:$C$45,MATCH(SMALL(申込書!$AH$21:$AH$45,ROW(J1)),申込書!$AH$21:$AH$45,0)),"")</f>
        <v/>
      </c>
      <c r="I40" s="26" t="str">
        <f>IFERROR(INDEX(申込書!$D$21:$D$45,MATCH(SMALL(申込書!$AH$21:$AH$45,ROW(J1)),申込書!$AH$21:$AH$45,0)),"")</f>
        <v/>
      </c>
    </row>
    <row r="41" spans="1:9" ht="18.75" customHeight="1">
      <c r="A41" s="26">
        <v>2</v>
      </c>
      <c r="B41" s="26" t="str">
        <f>IFERROR(INDEX(申込書!$B$21:$B$45,MATCH(SMALL(申込書!$AF$21:$AF$45,ROW(J2)),申込書!$AF$21:$AF$45,0)),"")</f>
        <v/>
      </c>
      <c r="C41" s="26" t="str">
        <f>IFERROR(INDEX(申込書!$C$21:$C$45,MATCH(SMALL(申込書!$AF$21:$AF$45,ROW(J2)),申込書!$AF$21:$AF$45,0)),"")</f>
        <v/>
      </c>
      <c r="D41" s="26" t="str">
        <f>IFERROR(INDEX(申込書!$D$21:$D$45,MATCH(SMALL(申込書!$AF$21:$AF$45,ROW(J2)),申込書!$AF$21:$AF$45,0)),"")</f>
        <v/>
      </c>
      <c r="F41" s="26">
        <v>2</v>
      </c>
      <c r="G41" s="26" t="str">
        <f>IFERROR(INDEX(申込書!$B$21:$B$45,MATCH(SMALL(申込書!$AH$21:$AH$45,ROW(J2)),申込書!$AH$21:$AH$45,0)),"")</f>
        <v/>
      </c>
      <c r="H41" s="26" t="str">
        <f>IFERROR(INDEX(申込書!$C$21:$C$45,MATCH(SMALL(申込書!$AH$21:$AH$45,ROW(J2)),申込書!$AH$21:$AH$45,0)),"")</f>
        <v/>
      </c>
      <c r="I41" s="26" t="str">
        <f>IFERROR(INDEX(申込書!$D$21:$D$45,MATCH(SMALL(申込書!$AH$21:$AH$45,ROW(J2)),申込書!$AH$21:$AH$45,0)),"")</f>
        <v/>
      </c>
    </row>
    <row r="42" spans="1:9" ht="18.75" customHeight="1">
      <c r="A42" s="26">
        <v>3</v>
      </c>
      <c r="B42" s="26" t="str">
        <f>IFERROR(INDEX(申込書!$B$21:$B$45,MATCH(SMALL(申込書!$AF$21:$AF$45,ROW(J3)),申込書!$AF$21:$AF$45,0)),"")</f>
        <v/>
      </c>
      <c r="C42" s="26" t="str">
        <f>IFERROR(INDEX(申込書!$C$21:$C$45,MATCH(SMALL(申込書!$AF$21:$AF$45,ROW(J3)),申込書!$AF$21:$AF$45,0)),"")</f>
        <v/>
      </c>
      <c r="D42" s="26" t="str">
        <f>IFERROR(INDEX(申込書!$D$21:$D$45,MATCH(SMALL(申込書!$AF$21:$AF$45,ROW(J3)),申込書!$AF$21:$AF$45,0)),"")</f>
        <v/>
      </c>
      <c r="F42" s="26">
        <v>3</v>
      </c>
      <c r="G42" s="26" t="str">
        <f>IFERROR(INDEX(申込書!$B$21:$B$45,MATCH(SMALL(申込書!$AH$21:$AH$45,ROW(J3)),申込書!$AH$21:$AH$45,0)),"")</f>
        <v/>
      </c>
      <c r="H42" s="26" t="str">
        <f>IFERROR(INDEX(申込書!$C$21:$C$45,MATCH(SMALL(申込書!$AH$21:$AH$45,ROW(J3)),申込書!$AH$21:$AH$45,0)),"")</f>
        <v/>
      </c>
      <c r="I42" s="26" t="str">
        <f>IFERROR(INDEX(申込書!$D$21:$D$45,MATCH(SMALL(申込書!$AH$21:$AH$45,ROW(J3)),申込書!$AH$21:$AH$45,0)),"")</f>
        <v/>
      </c>
    </row>
    <row r="44" spans="1:9" ht="18.75" customHeight="1">
      <c r="A44" s="251" t="s">
        <v>145</v>
      </c>
      <c r="B44" s="251"/>
      <c r="C44" s="251"/>
      <c r="D44" s="251"/>
      <c r="F44" s="252" t="s">
        <v>146</v>
      </c>
      <c r="G44" s="252"/>
      <c r="H44" s="252"/>
      <c r="I44" s="252"/>
    </row>
    <row r="45" spans="1:9" ht="18.75" customHeight="1">
      <c r="A45" s="36" t="s">
        <v>35</v>
      </c>
      <c r="B45" s="36" t="s">
        <v>36</v>
      </c>
      <c r="C45" s="36" t="s">
        <v>28</v>
      </c>
      <c r="D45" s="36" t="s">
        <v>37</v>
      </c>
      <c r="F45" s="35" t="s">
        <v>35</v>
      </c>
      <c r="G45" s="35" t="s">
        <v>36</v>
      </c>
      <c r="H45" s="35" t="s">
        <v>28</v>
      </c>
      <c r="I45" s="35" t="s">
        <v>37</v>
      </c>
    </row>
    <row r="46" spans="1:9" ht="18.75" customHeight="1">
      <c r="A46" s="26">
        <v>1</v>
      </c>
      <c r="B46" s="26" t="str">
        <f>IFERROR(INDEX(申込書!$B$21:$B$45,MATCH(SMALL(申込書!$AG$21:$AG$45,ROW(J1)),申込書!$AG$21:$AG$45,0)),"")</f>
        <v/>
      </c>
      <c r="C46" s="26" t="str">
        <f>IFERROR(INDEX(申込書!$C$21:$C$45,MATCH(SMALL(申込書!$AG$21:$AG$45,ROW(J1)),申込書!$AG$21:$AG$45,0)),"")</f>
        <v/>
      </c>
      <c r="D46" s="26" t="str">
        <f>IFERROR(INDEX(申込書!$D$21:$D$45,MATCH(SMALL(申込書!$AG$21:$AG$45,ROW(J1)),申込書!$AG$21:$AG$45,0)),"")</f>
        <v/>
      </c>
      <c r="F46" s="26">
        <v>1</v>
      </c>
      <c r="G46" s="26" t="str">
        <f>IFERROR(INDEX(申込書!$B$21:$B$45,MATCH(SMALL(申込書!$AI$21:$AI$45,ROW(J1)),申込書!$AI$21:$AI$45,0)),"")</f>
        <v/>
      </c>
      <c r="H46" s="26" t="str">
        <f>IFERROR(INDEX(申込書!$C$21:$C$45,MATCH(SMALL(申込書!$AI$21:$AI$45,ROW(J1)),申込書!$AI$21:$AI$45,0)),"")</f>
        <v/>
      </c>
      <c r="I46" s="26" t="str">
        <f>IFERROR(INDEX(申込書!$D$21:$D$45,MATCH(SMALL(申込書!$AI$21:$AI$45,ROW(J1)),申込書!$AI$21:$AI$45,0)),"")</f>
        <v/>
      </c>
    </row>
    <row r="47" spans="1:9" ht="18.75" customHeight="1">
      <c r="A47" s="26">
        <v>2</v>
      </c>
      <c r="B47" s="26" t="str">
        <f>IFERROR(INDEX(申込書!$B$21:$B$45,MATCH(SMALL(申込書!$AG$21:$AG$45,ROW(J2)),申込書!$AG$21:$AG$45,0)),"")</f>
        <v/>
      </c>
      <c r="C47" s="26" t="str">
        <f>IFERROR(INDEX(申込書!$C$21:$C$45,MATCH(SMALL(申込書!$AG$21:$AG$45,ROW(J2)),申込書!$AG$21:$AG$45,0)),"")</f>
        <v/>
      </c>
      <c r="D47" s="26" t="str">
        <f>IFERROR(INDEX(申込書!$D$21:$D$45,MATCH(SMALL(申込書!$AG$21:$AG$45,ROW(J2)),申込書!$AG$21:$AG$45,0)),"")</f>
        <v/>
      </c>
      <c r="F47" s="26">
        <v>2</v>
      </c>
      <c r="G47" s="26" t="str">
        <f>IFERROR(INDEX(申込書!$B$21:$B$45,MATCH(SMALL(申込書!$AI$21:$AI$45,ROW(J2)),申込書!$AI$21:$AI$45,0)),"")</f>
        <v/>
      </c>
      <c r="H47" s="26" t="str">
        <f>IFERROR(INDEX(申込書!$C$21:$C$45,MATCH(SMALL(申込書!$AI$21:$AI$45,ROW(J2)),申込書!$AI$21:$AI$45,0)),"")</f>
        <v/>
      </c>
      <c r="I47" s="26" t="str">
        <f>IFERROR(INDEX(申込書!$D$21:$D$45,MATCH(SMALL(申込書!$AI$21:$AI$45,ROW(J2)),申込書!$AI$21:$AI$45,0)),"")</f>
        <v/>
      </c>
    </row>
    <row r="48" spans="1:9" ht="18.75" customHeight="1">
      <c r="A48" s="26">
        <v>3</v>
      </c>
      <c r="B48" s="26" t="str">
        <f>IFERROR(INDEX(申込書!$B$21:$B$45,MATCH(SMALL(申込書!$AG$21:$AG$45,ROW(J3)),申込書!$AG$21:$AG$45,0)),"")</f>
        <v/>
      </c>
      <c r="C48" s="26" t="str">
        <f>IFERROR(INDEX(申込書!$C$21:$C$45,MATCH(SMALL(申込書!$AG$21:$AG$45,ROW(J3)),申込書!$AG$21:$AG$45,0)),"")</f>
        <v/>
      </c>
      <c r="D48" s="26" t="str">
        <f>IFERROR(INDEX(申込書!$D$21:$D$45,MATCH(SMALL(申込書!$AG$21:$AG$45,ROW(J3)),申込書!$AG$21:$AG$45,0)),"")</f>
        <v/>
      </c>
      <c r="F48" s="26">
        <v>3</v>
      </c>
      <c r="G48" s="26" t="str">
        <f>IFERROR(INDEX(申込書!$B$21:$B$45,MATCH(SMALL(申込書!$AI$21:$AI$45,ROW(J3)),申込書!$AI$21:$AI$45,0)),"")</f>
        <v/>
      </c>
      <c r="H48" s="26" t="str">
        <f>IFERROR(INDEX(申込書!$C$21:$C$45,MATCH(SMALL(申込書!$AI$21:$AI$45,ROW(J3)),申込書!$AI$21:$AI$45,0)),"")</f>
        <v/>
      </c>
      <c r="I48" s="26" t="str">
        <f>IFERROR(INDEX(申込書!$D$21:$D$45,MATCH(SMALL(申込書!$AI$21:$AI$45,ROW(J3)),申込書!$AI$21:$AI$45,0)),"")</f>
        <v/>
      </c>
    </row>
    <row r="50" spans="1:9" ht="18.75" customHeight="1">
      <c r="A50" s="251" t="s">
        <v>85</v>
      </c>
      <c r="B50" s="251"/>
      <c r="C50" s="251"/>
      <c r="D50" s="251"/>
      <c r="F50" s="252" t="s">
        <v>88</v>
      </c>
      <c r="G50" s="252"/>
      <c r="H50" s="252"/>
      <c r="I50" s="252"/>
    </row>
    <row r="51" spans="1:9" ht="18.75" customHeight="1">
      <c r="A51" s="36" t="s">
        <v>35</v>
      </c>
      <c r="B51" s="36" t="s">
        <v>36</v>
      </c>
      <c r="C51" s="36" t="s">
        <v>28</v>
      </c>
      <c r="D51" s="36" t="s">
        <v>37</v>
      </c>
      <c r="F51" s="35" t="s">
        <v>35</v>
      </c>
      <c r="G51" s="35" t="s">
        <v>36</v>
      </c>
      <c r="H51" s="35" t="s">
        <v>28</v>
      </c>
      <c r="I51" s="35" t="s">
        <v>37</v>
      </c>
    </row>
    <row r="52" spans="1:9" ht="18.75" customHeight="1">
      <c r="A52" s="26">
        <v>1</v>
      </c>
      <c r="B52" s="26" t="str">
        <f>IFERROR(INDEX(申込書!$B$21:$B$45,MATCH(SMALL(申込書!$AJ$21:$AJ$45,ROW(J1)),申込書!$AJ$21:$AJ$45,0)),"")</f>
        <v/>
      </c>
      <c r="C52" s="26" t="str">
        <f>IFERROR(INDEX(申込書!$C$21:$C$45,MATCH(SMALL(申込書!$AJ$21:$AJ$45,ROW(J1)),申込書!$AJ$21:$AJ$45,0)),"")</f>
        <v/>
      </c>
      <c r="D52" s="26" t="str">
        <f>IFERROR(INDEX(申込書!$D$21:$D$45,MATCH(SMALL(申込書!$AJ$21:$AJ$45,ROW(J1)),申込書!$AJ$21:$AJ$45,0)),"")</f>
        <v/>
      </c>
      <c r="F52" s="26">
        <v>1</v>
      </c>
      <c r="G52" s="26" t="str">
        <f>IFERROR(INDEX(申込書!$B$21:$B$45,MATCH(SMALL(申込書!$AK$21:$AK$45,ROW(J1)),申込書!$AK$21:$AK$45,0)),"")</f>
        <v/>
      </c>
      <c r="H52" s="26" t="str">
        <f>IFERROR(INDEX(申込書!$C$21:$C$45,MATCH(SMALL(申込書!$AK$21:$AK$45,ROW(J1)),申込書!$AK$21:$AK$45,0)),"")</f>
        <v/>
      </c>
      <c r="I52" s="26" t="str">
        <f>IFERROR(INDEX(申込書!$D$21:$D$45,MATCH(SMALL(申込書!$AK$21:$AK$45,ROW(J1)),申込書!$AK$21:$AK$45,0)),"")</f>
        <v/>
      </c>
    </row>
    <row r="53" spans="1:9" ht="18.75" customHeight="1">
      <c r="A53" s="26">
        <v>2</v>
      </c>
      <c r="B53" s="26" t="str">
        <f>IFERROR(INDEX(申込書!$B$21:$B$45,MATCH(SMALL(申込書!$AJ$21:$AJ$45,ROW(J2)),申込書!$AJ$21:$AJ$45,0)),"")</f>
        <v/>
      </c>
      <c r="C53" s="26" t="str">
        <f>IFERROR(INDEX(申込書!$C$21:$C$45,MATCH(SMALL(申込書!$AJ$21:$AJ$45,ROW(J2)),申込書!$AJ$21:$AJ$45,0)),"")</f>
        <v/>
      </c>
      <c r="D53" s="26" t="str">
        <f>IFERROR(INDEX(申込書!$D$21:$D$45,MATCH(SMALL(申込書!$AJ$21:$AJ$45,ROW(J2)),申込書!$AJ$21:$AJ$45,0)),"")</f>
        <v/>
      </c>
      <c r="F53" s="26">
        <v>2</v>
      </c>
      <c r="G53" s="26" t="str">
        <f>IFERROR(INDEX(申込書!$B$21:$B$45,MATCH(SMALL(申込書!$AK$21:$AK$45,ROW(J2)),申込書!$AK$21:$AK$45,0)),"")</f>
        <v/>
      </c>
      <c r="H53" s="26" t="str">
        <f>IFERROR(INDEX(申込書!$C$21:$C$45,MATCH(SMALL(申込書!$AK$21:$AK$45,ROW(J2)),申込書!$AK$21:$AK$45,0)),"")</f>
        <v/>
      </c>
      <c r="I53" s="26" t="str">
        <f>IFERROR(INDEX(申込書!$D$21:$D$45,MATCH(SMALL(申込書!$AK$21:$AK$45,ROW(J2)),申込書!$AK$21:$AK$45,0)),"")</f>
        <v/>
      </c>
    </row>
    <row r="54" spans="1:9" ht="18.75" customHeight="1">
      <c r="A54" s="26">
        <v>3</v>
      </c>
      <c r="B54" s="26" t="str">
        <f>IFERROR(INDEX(申込書!$B$21:$B$45,MATCH(SMALL(申込書!$AJ$21:$AJ$45,ROW(J3)),申込書!$AJ$21:$AJ$45,0)),"")</f>
        <v/>
      </c>
      <c r="C54" s="26" t="str">
        <f>IFERROR(INDEX(申込書!$C$21:$C$45,MATCH(SMALL(申込書!$AJ$21:$AJ$45,ROW(J3)),申込書!$AJ$21:$AJ$45,0)),"")</f>
        <v/>
      </c>
      <c r="D54" s="26" t="str">
        <f>IFERROR(INDEX(申込書!$D$21:$D$45,MATCH(SMALL(申込書!$AJ$21:$AJ$45,ROW(J3)),申込書!$AJ$21:$AJ$45,0)),"")</f>
        <v/>
      </c>
      <c r="F54" s="26">
        <v>3</v>
      </c>
      <c r="G54" s="26" t="str">
        <f>IFERROR(INDEX(申込書!$B$21:$B$45,MATCH(SMALL(申込書!$AK$21:$AK$45,ROW(J3)),申込書!$AK$21:$AK$45,0)),"")</f>
        <v/>
      </c>
      <c r="H54" s="26" t="str">
        <f>IFERROR(INDEX(申込書!$C$21:$C$45,MATCH(SMALL(申込書!$AK$21:$AK$45,ROW(J3)),申込書!$AK$21:$AK$45,0)),"")</f>
        <v/>
      </c>
      <c r="I54" s="26" t="str">
        <f>IFERROR(INDEX(申込書!$D$21:$D$45,MATCH(SMALL(申込書!$AK$21:$AK$45,ROW(J3)),申込書!$AK$21:$AK$45,0)),"")</f>
        <v/>
      </c>
    </row>
    <row r="55" spans="1:9" ht="18.75" customHeight="1">
      <c r="A55" s="26">
        <v>4</v>
      </c>
      <c r="B55" s="26" t="str">
        <f>IFERROR(INDEX(申込書!$B$21:$B$45,MATCH(SMALL(申込書!$AJ$21:$AJ$45,ROW(J4)),申込書!$AJ$21:$AJ$45,0)),"")</f>
        <v/>
      </c>
      <c r="C55" s="26" t="str">
        <f>IFERROR(INDEX(申込書!$C$21:$C$45,MATCH(SMALL(申込書!$AJ$21:$AJ$45,ROW(J4)),申込書!$AJ$21:$AJ$45,0)),"")</f>
        <v/>
      </c>
      <c r="D55" s="26" t="str">
        <f>IFERROR(INDEX(申込書!$D$21:$D$45,MATCH(SMALL(申込書!$AJ$21:$AJ$45,ROW(J4)),申込書!$AJ$21:$AJ$45,0)),"")</f>
        <v/>
      </c>
      <c r="F55" s="26">
        <v>4</v>
      </c>
      <c r="G55" s="26" t="str">
        <f>IFERROR(INDEX(申込書!$B$21:$B$45,MATCH(SMALL(申込書!$AK$21:$AK$45,ROW(J4)),申込書!$AK$21:$AK$45,0)),"")</f>
        <v/>
      </c>
      <c r="H55" s="26" t="str">
        <f>IFERROR(INDEX(申込書!$C$21:$C$45,MATCH(SMALL(申込書!$AK$21:$AK$45,ROW(J4)),申込書!$AK$21:$AK$45,0)),"")</f>
        <v/>
      </c>
      <c r="I55" s="26" t="str">
        <f>IFERROR(INDEX(申込書!$D$21:$D$45,MATCH(SMALL(申込書!$AK$21:$AK$45,ROW(J4)),申込書!$AK$21:$AK$45,0)),"")</f>
        <v/>
      </c>
    </row>
    <row r="56" spans="1:9" ht="18.75" customHeight="1">
      <c r="A56" s="26">
        <v>5</v>
      </c>
      <c r="B56" s="26" t="str">
        <f>IFERROR(INDEX(申込書!$B$21:$B$45,MATCH(SMALL(申込書!$AJ$21:$AJ$45,ROW(J5)),申込書!$AJ$21:$AJ$45,0)),"")</f>
        <v/>
      </c>
      <c r="C56" s="26" t="str">
        <f>IFERROR(INDEX(申込書!$C$21:$C$45,MATCH(SMALL(申込書!$AJ$21:$AJ$45,ROW(J5)),申込書!$AJ$21:$AJ$45,0)),"")</f>
        <v/>
      </c>
      <c r="D56" s="26" t="str">
        <f>IFERROR(INDEX(申込書!$D$21:$D$45,MATCH(SMALL(申込書!$AJ$21:$AJ$45,ROW(J5)),申込書!$AJ$21:$AJ$45,0)),"")</f>
        <v/>
      </c>
      <c r="F56" s="26">
        <v>5</v>
      </c>
      <c r="G56" s="26" t="str">
        <f>IFERROR(INDEX(申込書!$B$21:$B$45,MATCH(SMALL(申込書!$AK$21:$AK$45,ROW(J5)),申込書!$AK$21:$AK$45,0)),"")</f>
        <v/>
      </c>
      <c r="H56" s="26" t="str">
        <f>IFERROR(INDEX(申込書!$C$21:$C$45,MATCH(SMALL(申込書!$AK$21:$AK$45,ROW(J5)),申込書!$AK$21:$AK$45,0)),"")</f>
        <v/>
      </c>
      <c r="I56" s="26" t="str">
        <f>IFERROR(INDEX(申込書!$D$21:$D$45,MATCH(SMALL(申込書!$AK$21:$AK$45,ROW(J5)),申込書!$AK$21:$AK$45,0)),"")</f>
        <v/>
      </c>
    </row>
    <row r="58" spans="1:9" ht="18.75" customHeight="1">
      <c r="A58" s="251" t="s">
        <v>86</v>
      </c>
      <c r="B58" s="251"/>
      <c r="C58" s="251"/>
      <c r="D58" s="251"/>
      <c r="F58" s="252" t="s">
        <v>81</v>
      </c>
      <c r="G58" s="252"/>
      <c r="H58" s="252"/>
      <c r="I58" s="252"/>
    </row>
    <row r="59" spans="1:9" ht="18.75" customHeight="1">
      <c r="A59" s="36" t="s">
        <v>35</v>
      </c>
      <c r="B59" s="36" t="s">
        <v>36</v>
      </c>
      <c r="C59" s="36" t="s">
        <v>28</v>
      </c>
      <c r="D59" s="36" t="s">
        <v>37</v>
      </c>
      <c r="F59" s="35" t="s">
        <v>35</v>
      </c>
      <c r="G59" s="35" t="s">
        <v>36</v>
      </c>
      <c r="H59" s="35" t="s">
        <v>28</v>
      </c>
      <c r="I59" s="35" t="s">
        <v>37</v>
      </c>
    </row>
    <row r="60" spans="1:9" ht="18.75" customHeight="1">
      <c r="A60" s="26">
        <v>1</v>
      </c>
      <c r="B60" s="26" t="str">
        <f>IFERROR(INDEX(申込書!$B$21:$B$45,MATCH(SMALL(申込書!$AL$21:$AL$45,ROW(J1)),申込書!$AL$21:$AL$45,0)),"")</f>
        <v/>
      </c>
      <c r="C60" s="26" t="str">
        <f>IFERROR(INDEX(申込書!$C$21:$C$45,MATCH(SMALL(申込書!$AL$21:$AL$45,ROW(J1)),申込書!$AL$21:$AL$45,0)),"")</f>
        <v/>
      </c>
      <c r="D60" s="26" t="str">
        <f>IFERROR(INDEX(申込書!$D$21:$D$45,MATCH(SMALL(申込書!$AL$21:$AL$45,ROW(J1)),申込書!$AL$21:$AL$45,0)),"")</f>
        <v/>
      </c>
      <c r="F60" s="26">
        <v>1</v>
      </c>
      <c r="G60" s="26" t="str">
        <f>IFERROR(INDEX(申込書!$B$21:$B$45,MATCH(SMALL(申込書!$AM$21:$AM$45,ROW(J1)),申込書!$AM$21:$AM$45,0)),"")</f>
        <v/>
      </c>
      <c r="H60" s="26" t="str">
        <f>IFERROR(INDEX(申込書!$C$21:$C$45,MATCH(SMALL(申込書!$AM$21:$AM$45,ROW(J1)),申込書!$AM$21:$AM$45,0)),"")</f>
        <v/>
      </c>
      <c r="I60" s="26" t="str">
        <f>IFERROR(INDEX(申込書!$D$21:$D$45,MATCH(SMALL(申込書!$AM$21:$AM$45,ROW(J1)),申込書!$AM$21:$AM$45,0)),"")</f>
        <v/>
      </c>
    </row>
    <row r="61" spans="1:9" ht="18.75" customHeight="1">
      <c r="A61" s="26">
        <v>2</v>
      </c>
      <c r="B61" s="26" t="str">
        <f>IFERROR(INDEX(申込書!$B$21:$B$45,MATCH(SMALL(申込書!$AL$21:$AL$45,ROW(J2)),申込書!$AL$21:$AL$45,0)),"")</f>
        <v/>
      </c>
      <c r="C61" s="26" t="str">
        <f>IFERROR(INDEX(申込書!$C$21:$C$45,MATCH(SMALL(申込書!$AL$21:$AL$45,ROW(J2)),申込書!$AL$21:$AL$45,0)),"")</f>
        <v/>
      </c>
      <c r="D61" s="26" t="str">
        <f>IFERROR(INDEX(申込書!$D$21:$D$45,MATCH(SMALL(申込書!$AL$21:$AL$45,ROW(J2)),申込書!$AL$21:$AL$45,0)),"")</f>
        <v/>
      </c>
      <c r="F61" s="26">
        <v>2</v>
      </c>
      <c r="G61" s="26" t="str">
        <f>IFERROR(INDEX(申込書!$B$21:$B$45,MATCH(SMALL(申込書!$AM$21:$AM$45,ROW(J2)),申込書!$AM$21:$AM$45,0)),"")</f>
        <v/>
      </c>
      <c r="H61" s="26" t="str">
        <f>IFERROR(INDEX(申込書!$C$21:$C$45,MATCH(SMALL(申込書!$AM$21:$AM$45,ROW(J2)),申込書!$AM$21:$AM$45,0)),"")</f>
        <v/>
      </c>
      <c r="I61" s="26" t="str">
        <f>IFERROR(INDEX(申込書!$D$21:$D$45,MATCH(SMALL(申込書!$AM$21:$AM$45,ROW(J2)),申込書!$AM$21:$AM$45,0)),"")</f>
        <v/>
      </c>
    </row>
    <row r="62" spans="1:9" ht="18.75" customHeight="1">
      <c r="A62" s="26">
        <v>3</v>
      </c>
      <c r="B62" s="26" t="str">
        <f>IFERROR(INDEX(申込書!$B$21:$B$45,MATCH(SMALL(申込書!$AL$21:$AL$45,ROW(J3)),申込書!$AL$21:$AL$45,0)),"")</f>
        <v/>
      </c>
      <c r="C62" s="26" t="str">
        <f>IFERROR(INDEX(申込書!$C$21:$C$45,MATCH(SMALL(申込書!$AL$21:$AL$45,ROW(J3)),申込書!$AL$21:$AL$45,0)),"")</f>
        <v/>
      </c>
      <c r="D62" s="26" t="str">
        <f>IFERROR(INDEX(申込書!$D$21:$D$45,MATCH(SMALL(申込書!$AL$21:$AL$45,ROW(J3)),申込書!$AL$21:$AL$45,0)),"")</f>
        <v/>
      </c>
      <c r="F62" s="26">
        <v>3</v>
      </c>
      <c r="G62" s="26" t="str">
        <f>IFERROR(INDEX(申込書!$B$21:$B$45,MATCH(SMALL(申込書!$AM$21:$AM$45,ROW(J3)),申込書!$AM$21:$AM$45,0)),"")</f>
        <v/>
      </c>
      <c r="H62" s="26" t="str">
        <f>IFERROR(INDEX(申込書!$C$21:$C$45,MATCH(SMALL(申込書!$AM$21:$AM$45,ROW(J3)),申込書!$AM$21:$AM$45,0)),"")</f>
        <v/>
      </c>
      <c r="I62" s="26" t="str">
        <f>IFERROR(INDEX(申込書!$D$21:$D$45,MATCH(SMALL(申込書!$AM$21:$AM$45,ROW(J3)),申込書!$AM$21:$AM$45,0)),"")</f>
        <v/>
      </c>
    </row>
    <row r="63" spans="1:9" ht="18.75" customHeight="1">
      <c r="A63" s="26">
        <v>4</v>
      </c>
      <c r="B63" s="26" t="str">
        <f>IFERROR(INDEX(申込書!$B$21:$B$45,MATCH(SMALL(申込書!$AL$21:$AL$45,ROW(J4)),申込書!$AL$21:$AL$45,0)),"")</f>
        <v/>
      </c>
      <c r="C63" s="26" t="str">
        <f>IFERROR(INDEX(申込書!$C$21:$C$45,MATCH(SMALL(申込書!$AL$21:$AL$45,ROW(J4)),申込書!$AL$21:$AL$45,0)),"")</f>
        <v/>
      </c>
      <c r="D63" s="26" t="str">
        <f>IFERROR(INDEX(申込書!$D$21:$D$45,MATCH(SMALL(申込書!$AL$21:$AL$45,ROW(J4)),申込書!$AL$21:$AL$45,0)),"")</f>
        <v/>
      </c>
      <c r="F63" s="26">
        <v>4</v>
      </c>
      <c r="G63" s="26" t="str">
        <f>IFERROR(INDEX(申込書!$B$21:$B$45,MATCH(SMALL(申込書!$AM$21:$AM$45,ROW(J4)),申込書!$AM$21:$AM$45,0)),"")</f>
        <v/>
      </c>
      <c r="H63" s="26" t="str">
        <f>IFERROR(INDEX(申込書!$C$21:$C$45,MATCH(SMALL(申込書!$AM$21:$AM$45,ROW(J4)),申込書!$AM$21:$AM$45,0)),"")</f>
        <v/>
      </c>
      <c r="I63" s="26" t="str">
        <f>IFERROR(INDEX(申込書!$D$21:$D$45,MATCH(SMALL(申込書!$AM$21:$AM$45,ROW(J4)),申込書!$AM$21:$AM$45,0)),"")</f>
        <v/>
      </c>
    </row>
    <row r="64" spans="1:9" ht="18.75" customHeight="1">
      <c r="A64" s="26">
        <v>5</v>
      </c>
      <c r="B64" s="26" t="str">
        <f>IFERROR(INDEX(申込書!$B$21:$B$45,MATCH(SMALL(申込書!$AL$21:$AL$45,ROW(J5)),申込書!$AL$21:$AL$45,0)),"")</f>
        <v/>
      </c>
      <c r="C64" s="26" t="str">
        <f>IFERROR(INDEX(申込書!$C$21:$C$45,MATCH(SMALL(申込書!$AL$21:$AL$45,ROW(J5)),申込書!$AL$21:$AL$45,0)),"")</f>
        <v/>
      </c>
      <c r="D64" s="26" t="str">
        <f>IFERROR(INDEX(申込書!$D$21:$D$45,MATCH(SMALL(申込書!$AL$21:$AL$45,ROW(J5)),申込書!$AL$21:$AL$45,0)),"")</f>
        <v/>
      </c>
      <c r="F64" s="26">
        <v>5</v>
      </c>
      <c r="G64" s="26" t="str">
        <f>IFERROR(INDEX(申込書!$B$21:$B$45,MATCH(SMALL(申込書!$AM$21:$AM$45,ROW(J5)),申込書!$AM$21:$AM$45,0)),"")</f>
        <v/>
      </c>
      <c r="H64" s="26" t="str">
        <f>IFERROR(INDEX(申込書!$C$21:$C$45,MATCH(SMALL(申込書!$AM$21:$AM$45,ROW(J5)),申込書!$AM$21:$AM$45,0)),"")</f>
        <v/>
      </c>
      <c r="I64" s="26" t="str">
        <f>IFERROR(INDEX(申込書!$D$21:$D$45,MATCH(SMALL(申込書!$AM$21:$AM$45,ROW(J5)),申込書!$AM$21:$AM$45,0)),"")</f>
        <v/>
      </c>
    </row>
    <row r="66" spans="1:9" ht="18.75" customHeight="1">
      <c r="A66" s="251" t="s">
        <v>87</v>
      </c>
      <c r="B66" s="251"/>
      <c r="C66" s="251"/>
      <c r="D66" s="251"/>
      <c r="F66" s="252" t="s">
        <v>89</v>
      </c>
      <c r="G66" s="252"/>
      <c r="H66" s="252"/>
      <c r="I66" s="252"/>
    </row>
    <row r="67" spans="1:9" ht="18.75" customHeight="1">
      <c r="A67" s="36" t="s">
        <v>35</v>
      </c>
      <c r="B67" s="36" t="s">
        <v>36</v>
      </c>
      <c r="C67" s="36" t="s">
        <v>28</v>
      </c>
      <c r="D67" s="36" t="s">
        <v>37</v>
      </c>
      <c r="F67" s="35" t="s">
        <v>35</v>
      </c>
      <c r="G67" s="35" t="s">
        <v>36</v>
      </c>
      <c r="H67" s="35" t="s">
        <v>28</v>
      </c>
      <c r="I67" s="35" t="s">
        <v>37</v>
      </c>
    </row>
    <row r="68" spans="1:9" ht="18.75" customHeight="1">
      <c r="A68" s="26">
        <v>1</v>
      </c>
      <c r="B68" s="26" t="str">
        <f>IFERROR(INDEX(申込書!$B$21:$B$45,MATCH(SMALL(申込書!$AN$21:$AN$45,ROW(J1)),申込書!$AN$21:$AN$45,0)),"")</f>
        <v/>
      </c>
      <c r="C68" s="26" t="str">
        <f>IFERROR(INDEX(申込書!$C$21:$C$45,MATCH(SMALL(申込書!$AN$21:$AN$45,ROW(J1)),申込書!$AN$21:$AN$45,0)),"")</f>
        <v/>
      </c>
      <c r="D68" s="26" t="str">
        <f>IFERROR(INDEX(申込書!$D$21:$D$45,MATCH(SMALL(申込書!$AN$21:$AN$45,ROW(J1)),申込書!$AN$21:$AN$45,0)),"")</f>
        <v/>
      </c>
      <c r="F68" s="26">
        <v>1</v>
      </c>
      <c r="G68" s="26" t="str">
        <f>IFERROR(INDEX(申込書!$B$21:$B$45,MATCH(SMALL(申込書!$AO$21:$AO$45,ROW(J1)),申込書!$AO$21:$AO$45,0)),"")</f>
        <v/>
      </c>
      <c r="H68" s="26" t="str">
        <f>IFERROR(INDEX(申込書!$C$21:$C$45,MATCH(SMALL(申込書!$AO$21:$AO$45,ROW(J1)),申込書!$AO$21:$AO$45,0)),"")</f>
        <v/>
      </c>
      <c r="I68" s="26" t="str">
        <f>IFERROR(INDEX(申込書!$D$21:$D$45,MATCH(SMALL(申込書!$AO$21:$AO$45,ROW(J1)),申込書!$AO$21:$AO$45,0)),"")</f>
        <v/>
      </c>
    </row>
    <row r="69" spans="1:9" ht="18.75" customHeight="1">
      <c r="A69" s="26">
        <v>2</v>
      </c>
      <c r="B69" s="26" t="str">
        <f>IFERROR(INDEX(申込書!$B$21:$B$45,MATCH(SMALL(申込書!$AN$21:$AN$45,ROW(J2)),申込書!$AN$21:$AN$45,0)),"")</f>
        <v/>
      </c>
      <c r="C69" s="26" t="str">
        <f>IFERROR(INDEX(申込書!$C$21:$C$45,MATCH(SMALL(申込書!$AN$21:$AN$45,ROW(J2)),申込書!$AN$21:$AN$45,0)),"")</f>
        <v/>
      </c>
      <c r="D69" s="26" t="str">
        <f>IFERROR(INDEX(申込書!$D$21:$D$45,MATCH(SMALL(申込書!$AN$21:$AN$45,ROW(J2)),申込書!$AN$21:$AN$45,0)),"")</f>
        <v/>
      </c>
      <c r="F69" s="26">
        <v>2</v>
      </c>
      <c r="G69" s="26" t="str">
        <f>IFERROR(INDEX(申込書!$B$21:$B$45,MATCH(SMALL(申込書!$AO$21:$AO$45,ROW(J2)),申込書!$AO$21:$AO$45,0)),"")</f>
        <v/>
      </c>
      <c r="H69" s="26" t="str">
        <f>IFERROR(INDEX(申込書!$C$21:$C$45,MATCH(SMALL(申込書!$AO$21:$AO$45,ROW(J2)),申込書!$AO$21:$AO$45,0)),"")</f>
        <v/>
      </c>
      <c r="I69" s="26" t="str">
        <f>IFERROR(INDEX(申込書!$D$21:$D$45,MATCH(SMALL(申込書!$AO$21:$AO$45,ROW(J2)),申込書!$AO$21:$AO$45,0)),"")</f>
        <v/>
      </c>
    </row>
    <row r="70" spans="1:9" ht="18.75" customHeight="1">
      <c r="A70" s="26">
        <v>3</v>
      </c>
      <c r="B70" s="26" t="str">
        <f>IFERROR(INDEX(申込書!$B$21:$B$45,MATCH(SMALL(申込書!$AN$21:$AN$45,ROW(J3)),申込書!$AN$21:$AN$45,0)),"")</f>
        <v/>
      </c>
      <c r="C70" s="26" t="str">
        <f>IFERROR(INDEX(申込書!$C$21:$C$45,MATCH(SMALL(申込書!$AN$21:$AN$45,ROW(J3)),申込書!$AN$21:$AN$45,0)),"")</f>
        <v/>
      </c>
      <c r="D70" s="26" t="str">
        <f>IFERROR(INDEX(申込書!$D$21:$D$45,MATCH(SMALL(申込書!$AN$21:$AN$45,ROW(J3)),申込書!$AN$21:$AN$45,0)),"")</f>
        <v/>
      </c>
      <c r="F70" s="26">
        <v>3</v>
      </c>
      <c r="G70" s="26" t="str">
        <f>IFERROR(INDEX(申込書!$B$21:$B$45,MATCH(SMALL(申込書!$AO$21:$AO$45,ROW(J3)),申込書!$AO$21:$AO$45,0)),"")</f>
        <v/>
      </c>
      <c r="H70" s="26" t="str">
        <f>IFERROR(INDEX(申込書!$C$21:$C$45,MATCH(SMALL(申込書!$AO$21:$AO$45,ROW(J3)),申込書!$AO$21:$AO$45,0)),"")</f>
        <v/>
      </c>
      <c r="I70" s="26" t="str">
        <f>IFERROR(INDEX(申込書!$D$21:$D$45,MATCH(SMALL(申込書!$AO$21:$AO$45,ROW(J3)),申込書!$AO$21:$AO$45,0)),"")</f>
        <v/>
      </c>
    </row>
    <row r="71" spans="1:9" ht="18.75" customHeight="1">
      <c r="A71" s="26">
        <v>4</v>
      </c>
      <c r="B71" s="26" t="str">
        <f>IFERROR(INDEX(申込書!$B$21:$B$45,MATCH(SMALL(申込書!$AN$21:$AN$45,ROW(J4)),申込書!$AN$21:$AN$45,0)),"")</f>
        <v/>
      </c>
      <c r="C71" s="26" t="str">
        <f>IFERROR(INDEX(申込書!$C$21:$C$45,MATCH(SMALL(申込書!$AN$21:$AN$45,ROW(J4)),申込書!$AN$21:$AN$45,0)),"")</f>
        <v/>
      </c>
      <c r="D71" s="26" t="str">
        <f>IFERROR(INDEX(申込書!$D$21:$D$45,MATCH(SMALL(申込書!$AN$21:$AN$45,ROW(J4)),申込書!$AN$21:$AN$45,0)),"")</f>
        <v/>
      </c>
      <c r="F71" s="26">
        <v>4</v>
      </c>
      <c r="G71" s="26" t="str">
        <f>IFERROR(INDEX(申込書!$B$21:$B$45,MATCH(SMALL(申込書!$AO$21:$AO$45,ROW(J4)),申込書!$AO$21:$AO$45,0)),"")</f>
        <v/>
      </c>
      <c r="H71" s="26" t="str">
        <f>IFERROR(INDEX(申込書!$C$21:$C$45,MATCH(SMALL(申込書!$AO$21:$AO$45,ROW(J4)),申込書!$AO$21:$AO$45,0)),"")</f>
        <v/>
      </c>
      <c r="I71" s="26" t="str">
        <f>IFERROR(INDEX(申込書!$D$21:$D$45,MATCH(SMALL(申込書!$AO$21:$AO$45,ROW(J4)),申込書!$AO$21:$AO$45,0)),"")</f>
        <v/>
      </c>
    </row>
    <row r="72" spans="1:9" ht="18.75" customHeight="1">
      <c r="A72" s="26">
        <v>5</v>
      </c>
      <c r="B72" s="26" t="str">
        <f>IFERROR(INDEX(申込書!$B$21:$B$45,MATCH(SMALL(申込書!$AN$21:$AN$45,ROW(J5)),申込書!$AN$21:$AN$45,0)),"")</f>
        <v/>
      </c>
      <c r="C72" s="26" t="str">
        <f>IFERROR(INDEX(申込書!$C$21:$C$45,MATCH(SMALL(申込書!$AN$21:$AN$45,ROW(J5)),申込書!$AN$21:$AN$45,0)),"")</f>
        <v/>
      </c>
      <c r="D72" s="26" t="str">
        <f>IFERROR(INDEX(申込書!$D$21:$D$45,MATCH(SMALL(申込書!$AN$21:$AN$45,ROW(J5)),申込書!$AN$21:$AN$45,0)),"")</f>
        <v/>
      </c>
      <c r="F72" s="26">
        <v>5</v>
      </c>
      <c r="G72" s="26" t="str">
        <f>IFERROR(INDEX(申込書!$B$21:$B$45,MATCH(SMALL(申込書!$AO$21:$AO$45,ROW(J5)),申込書!$AO$21:$AO$45,0)),"")</f>
        <v/>
      </c>
      <c r="H72" s="26" t="str">
        <f>IFERROR(INDEX(申込書!$C$21:$C$45,MATCH(SMALL(申込書!$AO$21:$AO$45,ROW(J5)),申込書!$AO$21:$AO$45,0)),"")</f>
        <v/>
      </c>
      <c r="I72" s="26" t="str">
        <f>IFERROR(INDEX(申込書!$D$21:$D$45,MATCH(SMALL(申込書!$AO$21:$AO$45,ROW(J5)),申込書!$AO$21:$AO$45,0)),"")</f>
        <v/>
      </c>
    </row>
    <row r="74" spans="1:9" ht="18.75" customHeight="1">
      <c r="A74" s="251" t="s">
        <v>147</v>
      </c>
      <c r="B74" s="251"/>
      <c r="C74" s="251"/>
      <c r="D74" s="251"/>
      <c r="F74" s="252" t="s">
        <v>148</v>
      </c>
      <c r="G74" s="252"/>
      <c r="H74" s="252"/>
      <c r="I74" s="252"/>
    </row>
    <row r="75" spans="1:9" ht="18.75" customHeight="1">
      <c r="A75" s="36" t="s">
        <v>35</v>
      </c>
      <c r="B75" s="36" t="s">
        <v>36</v>
      </c>
      <c r="C75" s="36" t="s">
        <v>28</v>
      </c>
      <c r="D75" s="36" t="s">
        <v>37</v>
      </c>
      <c r="F75" s="35" t="s">
        <v>35</v>
      </c>
      <c r="G75" s="35" t="s">
        <v>36</v>
      </c>
      <c r="H75" s="35" t="s">
        <v>28</v>
      </c>
      <c r="I75" s="35" t="s">
        <v>37</v>
      </c>
    </row>
    <row r="76" spans="1:9" ht="18.75" customHeight="1">
      <c r="A76" s="26">
        <v>1</v>
      </c>
      <c r="B76" s="26" t="str">
        <f>IFERROR(INDEX(申込書!$B$21:$B$45,MATCH(SMALL(申込書!$AP$21:$AP$45,ROW(J1)),申込書!$AP$21:$AP$45,0)),"")</f>
        <v/>
      </c>
      <c r="C76" s="26" t="str">
        <f>IFERROR(INDEX(申込書!$C$21:$C$45,MATCH(SMALL(申込書!$AP$21:$AP$45,ROW(J1)),申込書!$AP$21:$AP$45,0)),"")</f>
        <v/>
      </c>
      <c r="D76" s="26" t="str">
        <f>IFERROR(INDEX(申込書!$D$21:$D$45,MATCH(SMALL(申込書!$AP$21:$AP$45,ROW(J1)),申込書!$AP$21:$AP$45,0)),"")</f>
        <v/>
      </c>
      <c r="F76" s="26">
        <v>1</v>
      </c>
      <c r="G76" s="26" t="str">
        <f>IFERROR(INDEX(申込書!$B$21:$B$45,MATCH(SMALL(申込書!$AR$21:$AR$45,ROW(J1)),申込書!$AR$21:$AR$45,0)),"")</f>
        <v/>
      </c>
      <c r="H76" s="26" t="str">
        <f>IFERROR(INDEX(申込書!$C$21:$C$45,MATCH(SMALL(申込書!$AR$21:$AR$45,ROW(J1)),申込書!$AR$21:$AR$45,0)),"")</f>
        <v/>
      </c>
      <c r="I76" s="26" t="str">
        <f>IFERROR(INDEX(申込書!$D$21:$D$45,MATCH(SMALL(申込書!$AR$21:$AR$45,ROW(J1)),申込書!$AR$21:$AR$45,0)),"")</f>
        <v/>
      </c>
    </row>
    <row r="77" spans="1:9" ht="18.75" customHeight="1">
      <c r="A77" s="26">
        <v>2</v>
      </c>
      <c r="B77" s="26" t="str">
        <f>IFERROR(INDEX(申込書!$B$21:$B$45,MATCH(SMALL(申込書!$AP$21:$AP$45,ROW(J2)),申込書!$AP$21:$AP$45,0)),"")</f>
        <v/>
      </c>
      <c r="C77" s="26" t="str">
        <f>IFERROR(INDEX(申込書!$C$21:$C$45,MATCH(SMALL(申込書!$AP$21:$AP$45,ROW(J2)),申込書!$AP$21:$AP$45,0)),"")</f>
        <v/>
      </c>
      <c r="D77" s="26" t="str">
        <f>IFERROR(INDEX(申込書!$D$21:$D$45,MATCH(SMALL(申込書!$AP$21:$AP$45,ROW(J2)),申込書!$AP$21:$AP$45,0)),"")</f>
        <v/>
      </c>
      <c r="F77" s="26">
        <v>2</v>
      </c>
      <c r="G77" s="26" t="str">
        <f>IFERROR(INDEX(申込書!$B$21:$B$45,MATCH(SMALL(申込書!$AR$21:$AR$45,ROW(J2)),申込書!$AR$21:$AR$45,0)),"")</f>
        <v/>
      </c>
      <c r="H77" s="26" t="str">
        <f>IFERROR(INDEX(申込書!$C$21:$C$45,MATCH(SMALL(申込書!$AR$21:$AR$45,ROW(J2)),申込書!$AR$21:$AR$45,0)),"")</f>
        <v/>
      </c>
      <c r="I77" s="26" t="str">
        <f>IFERROR(INDEX(申込書!$D$21:$D$45,MATCH(SMALL(申込書!$AR$21:$AR$45,ROW(J2)),申込書!$AR$21:$AR$45,0)),"")</f>
        <v/>
      </c>
    </row>
    <row r="78" spans="1:9" ht="18.75" customHeight="1">
      <c r="A78" s="26">
        <v>3</v>
      </c>
      <c r="B78" s="26" t="str">
        <f>IFERROR(INDEX(申込書!$B$21:$B$45,MATCH(SMALL(申込書!$AP$21:$AP$45,ROW(J3)),申込書!$AP$21:$AP$45,0)),"")</f>
        <v/>
      </c>
      <c r="C78" s="26" t="str">
        <f>IFERROR(INDEX(申込書!$C$21:$C$45,MATCH(SMALL(申込書!$AP$21:$AP$45,ROW(J3)),申込書!$AP$21:$AP$45,0)),"")</f>
        <v/>
      </c>
      <c r="D78" s="26" t="str">
        <f>IFERROR(INDEX(申込書!$D$21:$D$45,MATCH(SMALL(申込書!$AP$21:$AP$45,ROW(J3)),申込書!$AP$21:$AP$45,0)),"")</f>
        <v/>
      </c>
      <c r="F78" s="26">
        <v>3</v>
      </c>
      <c r="G78" s="26" t="str">
        <f>IFERROR(INDEX(申込書!$B$21:$B$45,MATCH(SMALL(申込書!$AR$21:$AR$45,ROW(J3)),申込書!$AR$21:$AR$45,0)),"")</f>
        <v/>
      </c>
      <c r="H78" s="26" t="str">
        <f>IFERROR(INDEX(申込書!$C$21:$C$45,MATCH(SMALL(申込書!$AR$21:$AR$45,ROW(J3)),申込書!$AR$21:$AR$45,0)),"")</f>
        <v/>
      </c>
      <c r="I78" s="26" t="str">
        <f>IFERROR(INDEX(申込書!$D$21:$D$45,MATCH(SMALL(申込書!$AR$21:$AR$45,ROW(J3)),申込書!$AR$21:$AR$45,0)),"")</f>
        <v/>
      </c>
    </row>
    <row r="80" spans="1:9" ht="18.75" customHeight="1">
      <c r="A80" s="251" t="s">
        <v>149</v>
      </c>
      <c r="B80" s="251"/>
      <c r="C80" s="251"/>
      <c r="D80" s="251"/>
      <c r="F80" s="252" t="s">
        <v>150</v>
      </c>
      <c r="G80" s="252"/>
      <c r="H80" s="252"/>
      <c r="I80" s="252"/>
    </row>
    <row r="81" spans="1:9" ht="18.75" customHeight="1">
      <c r="A81" s="36" t="s">
        <v>35</v>
      </c>
      <c r="B81" s="36" t="s">
        <v>36</v>
      </c>
      <c r="C81" s="36" t="s">
        <v>28</v>
      </c>
      <c r="D81" s="36" t="s">
        <v>37</v>
      </c>
      <c r="F81" s="35" t="s">
        <v>35</v>
      </c>
      <c r="G81" s="35" t="s">
        <v>36</v>
      </c>
      <c r="H81" s="35" t="s">
        <v>28</v>
      </c>
      <c r="I81" s="35" t="s">
        <v>37</v>
      </c>
    </row>
    <row r="82" spans="1:9" ht="18.75" customHeight="1">
      <c r="A82" s="26">
        <v>1</v>
      </c>
      <c r="B82" s="26" t="str">
        <f>IFERROR(INDEX(申込書!$B$21:$B$45,MATCH(SMALL(申込書!$AQ$21:$AQ$45,ROW(J1)),申込書!$AQ$21:$AQ$45,0)),"")</f>
        <v/>
      </c>
      <c r="C82" s="26" t="str">
        <f>IFERROR(INDEX(申込書!$C$21:$C$45,MATCH(SMALL(申込書!$AQ$21:$AQ$45,ROW(J1)),申込書!$AQ$21:$AQ$45,0)),"")</f>
        <v/>
      </c>
      <c r="D82" s="26" t="str">
        <f>IFERROR(INDEX(申込書!$D$21:$D$45,MATCH(SMALL(申込書!$AQ$21:$AQ$45,ROW(J1)),申込書!$AQ$21:$AQ$45,0)),"")</f>
        <v/>
      </c>
      <c r="F82" s="26">
        <v>1</v>
      </c>
      <c r="G82" s="26" t="str">
        <f>IFERROR(INDEX(申込書!$B$21:$B$45,MATCH(SMALL(申込書!$AS$21:$AS$45,ROW(J1)),申込書!$AS$21:$AS$45,0)),"")</f>
        <v/>
      </c>
      <c r="H82" s="26" t="str">
        <f>IFERROR(INDEX(申込書!$C$21:$C$45,MATCH(SMALL(申込書!$AS$21:$AS$45,ROW(J1)),申込書!$AS$21:$AS$45,0)),"")</f>
        <v/>
      </c>
      <c r="I82" s="26" t="str">
        <f>IFERROR(INDEX(申込書!$D$21:$D$45,MATCH(SMALL(申込書!$AS$21:$AS$45,ROW(J1)),申込書!$AS$21:$AS$45,0)),"")</f>
        <v/>
      </c>
    </row>
    <row r="83" spans="1:9" ht="18.75" customHeight="1">
      <c r="A83" s="26">
        <v>2</v>
      </c>
      <c r="B83" s="26" t="str">
        <f>IFERROR(INDEX(申込書!$B$21:$B$45,MATCH(SMALL(申込書!$AQ$21:$AQ$45,ROW(J2)),申込書!$AQ$21:$AQ$45,0)),"")</f>
        <v/>
      </c>
      <c r="C83" s="26" t="str">
        <f>IFERROR(INDEX(申込書!$C$21:$C$45,MATCH(SMALL(申込書!$AQ$21:$AQ$45,ROW(J2)),申込書!$AQ$21:$AQ$45,0)),"")</f>
        <v/>
      </c>
      <c r="D83" s="26" t="str">
        <f>IFERROR(INDEX(申込書!$D$21:$D$45,MATCH(SMALL(申込書!$AQ$21:$AQ$45,ROW(J2)),申込書!$AQ$21:$AQ$45,0)),"")</f>
        <v/>
      </c>
      <c r="F83" s="26">
        <v>2</v>
      </c>
      <c r="G83" s="26" t="str">
        <f>IFERROR(INDEX(申込書!$B$21:$B$45,MATCH(SMALL(申込書!$AS$21:$AS$45,ROW(J2)),申込書!$AS$21:$AS$45,0)),"")</f>
        <v/>
      </c>
      <c r="H83" s="26" t="str">
        <f>IFERROR(INDEX(申込書!$C$21:$C$45,MATCH(SMALL(申込書!$AS$21:$AS$45,ROW(J2)),申込書!$AS$21:$AS$45,0)),"")</f>
        <v/>
      </c>
      <c r="I83" s="26" t="str">
        <f>IFERROR(INDEX(申込書!$D$21:$D$45,MATCH(SMALL(申込書!$AS$21:$AS$45,ROW(J2)),申込書!$AS$21:$AS$45,0)),"")</f>
        <v/>
      </c>
    </row>
    <row r="84" spans="1:9" ht="18.75" customHeight="1">
      <c r="A84" s="26">
        <v>3</v>
      </c>
      <c r="B84" s="26" t="str">
        <f>IFERROR(INDEX(申込書!$B$21:$B$45,MATCH(SMALL(申込書!$AQ$21:$AQ$45,ROW(J3)),申込書!$AQ$21:$AQ$45,0)),"")</f>
        <v/>
      </c>
      <c r="C84" s="26" t="str">
        <f>IFERROR(INDEX(申込書!$C$21:$C$45,MATCH(SMALL(申込書!$AQ$21:$AQ$45,ROW(J3)),申込書!$AQ$21:$AQ$45,0)),"")</f>
        <v/>
      </c>
      <c r="D84" s="26" t="str">
        <f>IFERROR(INDEX(申込書!$D$21:$D$45,MATCH(SMALL(申込書!$AQ$21:$AQ$45,ROW(J3)),申込書!$AQ$21:$AQ$45,0)),"")</f>
        <v/>
      </c>
      <c r="F84" s="26">
        <v>3</v>
      </c>
      <c r="G84" s="26" t="str">
        <f>IFERROR(INDEX(申込書!$B$21:$B$45,MATCH(SMALL(申込書!$AS$21:$AS$45,ROW(J3)),申込書!$AS$21:$AS$45,0)),"")</f>
        <v/>
      </c>
      <c r="H84" s="26" t="str">
        <f>IFERROR(INDEX(申込書!$C$21:$C$45,MATCH(SMALL(申込書!$AS$21:$AS$45,ROW(J3)),申込書!$AS$21:$AS$45,0)),"")</f>
        <v/>
      </c>
      <c r="I84" s="26" t="str">
        <f>IFERROR(INDEX(申込書!$D$21:$D$45,MATCH(SMALL(申込書!$AS$21:$AS$45,ROW(J3)),申込書!$AS$21:$AS$45,0)),"")</f>
        <v/>
      </c>
    </row>
    <row r="86" spans="1:9" ht="18.75" customHeight="1">
      <c r="A86" s="251" t="s">
        <v>151</v>
      </c>
      <c r="B86" s="251"/>
      <c r="C86" s="251"/>
      <c r="D86" s="251"/>
      <c r="F86" s="252" t="s">
        <v>152</v>
      </c>
      <c r="G86" s="252"/>
      <c r="H86" s="252"/>
      <c r="I86" s="252"/>
    </row>
    <row r="87" spans="1:9" ht="18.75" customHeight="1">
      <c r="A87" s="36" t="s">
        <v>35</v>
      </c>
      <c r="B87" s="36" t="s">
        <v>36</v>
      </c>
      <c r="C87" s="36" t="s">
        <v>28</v>
      </c>
      <c r="D87" s="36" t="s">
        <v>37</v>
      </c>
      <c r="F87" s="35" t="s">
        <v>35</v>
      </c>
      <c r="G87" s="35" t="s">
        <v>36</v>
      </c>
      <c r="H87" s="35" t="s">
        <v>28</v>
      </c>
      <c r="I87" s="35" t="s">
        <v>37</v>
      </c>
    </row>
    <row r="88" spans="1:9" ht="18.75" customHeight="1">
      <c r="A88" s="26">
        <v>1</v>
      </c>
      <c r="B88" s="26" t="str">
        <f>IFERROR(INDEX(申込書!$B$21:$B$45,MATCH(SMALL(申込書!$AT$21:$AT$45,ROW(J1)),申込書!$AT$21:$AT$45,0)),"")</f>
        <v/>
      </c>
      <c r="C88" s="26" t="str">
        <f>IFERROR(INDEX(申込書!$C$21:$C$45,MATCH(SMALL(申込書!$AT$21:$AT$45,ROW(J1)),申込書!$AT$21:$AT$45,0)),"")</f>
        <v/>
      </c>
      <c r="D88" s="26" t="str">
        <f>IFERROR(INDEX(申込書!$D$21:$D$45,MATCH(SMALL(申込書!$AT$21:$AT$45,ROW(J1)),申込書!$AT$21:$AT$45,0)),"")</f>
        <v/>
      </c>
      <c r="F88" s="26">
        <v>1</v>
      </c>
      <c r="G88" s="26" t="str">
        <f>IFERROR(INDEX(申込書!$B$21:$B$45,MATCH(SMALL(申込書!$AV$21:$AV$45,ROW(J1)),申込書!$AV$21:$AV$45,0)),"")</f>
        <v/>
      </c>
      <c r="H88" s="26" t="str">
        <f>IFERROR(INDEX(申込書!$C$21:$C$45,MATCH(SMALL(申込書!$AV$21:$AV$45,ROW(J1)),申込書!$AV$21:$AV$45,0)),"")</f>
        <v/>
      </c>
      <c r="I88" s="26" t="str">
        <f>IFERROR(INDEX(申込書!$D$21:$D$45,MATCH(SMALL(申込書!$AV$21:$AV$45,ROW(J1)),申込書!$AV$21:$AV$45,0)),"")</f>
        <v/>
      </c>
    </row>
    <row r="89" spans="1:9" ht="18.75" customHeight="1">
      <c r="A89" s="26">
        <v>2</v>
      </c>
      <c r="B89" s="26" t="str">
        <f>IFERROR(INDEX(申込書!$B$21:$B$45,MATCH(SMALL(申込書!$AT$21:$AT$45,ROW(J2)),申込書!$AT$21:$AT$45,0)),"")</f>
        <v/>
      </c>
      <c r="C89" s="26" t="str">
        <f>IFERROR(INDEX(申込書!$C$21:$C$45,MATCH(SMALL(申込書!$AT$21:$AT$45,ROW(J2)),申込書!$AT$21:$AT$45,0)),"")</f>
        <v/>
      </c>
      <c r="D89" s="26" t="str">
        <f>IFERROR(INDEX(申込書!$D$21:$D$45,MATCH(SMALL(申込書!$AT$21:$AT$45,ROW(J2)),申込書!$AT$21:$AT$45,0)),"")</f>
        <v/>
      </c>
      <c r="F89" s="26">
        <v>2</v>
      </c>
      <c r="G89" s="26" t="str">
        <f>IFERROR(INDEX(申込書!$B$21:$B$45,MATCH(SMALL(申込書!$AV$21:$AV$45,ROW(J2)),申込書!$AV$21:$AV$45,0)),"")</f>
        <v/>
      </c>
      <c r="H89" s="26" t="str">
        <f>IFERROR(INDEX(申込書!$C$21:$C$45,MATCH(SMALL(申込書!$AV$21:$AV$45,ROW(J2)),申込書!$AV$21:$AV$45,0)),"")</f>
        <v/>
      </c>
      <c r="I89" s="26" t="str">
        <f>IFERROR(INDEX(申込書!$D$21:$D$45,MATCH(SMALL(申込書!$AV$21:$AV$45,ROW(J2)),申込書!$AV$21:$AV$45,0)),"")</f>
        <v/>
      </c>
    </row>
    <row r="90" spans="1:9" ht="18.75" customHeight="1">
      <c r="A90" s="26">
        <v>3</v>
      </c>
      <c r="B90" s="26" t="str">
        <f>IFERROR(INDEX(申込書!$B$21:$B$45,MATCH(SMALL(申込書!$AT$21:$AT$45,ROW(J3)),申込書!$AT$21:$AT$45,0)),"")</f>
        <v/>
      </c>
      <c r="C90" s="26" t="str">
        <f>IFERROR(INDEX(申込書!$C$21:$C$45,MATCH(SMALL(申込書!$AT$21:$AT$45,ROW(J3)),申込書!$AT$21:$AT$45,0)),"")</f>
        <v/>
      </c>
      <c r="D90" s="26" t="str">
        <f>IFERROR(INDEX(申込書!$D$21:$D$45,MATCH(SMALL(申込書!$AT$21:$AT$45,ROW(J3)),申込書!$AT$21:$AT$45,0)),"")</f>
        <v/>
      </c>
      <c r="F90" s="26">
        <v>3</v>
      </c>
      <c r="G90" s="26" t="str">
        <f>IFERROR(INDEX(申込書!$B$21:$B$45,MATCH(SMALL(申込書!$AV$21:$AV$45,ROW(J3)),申込書!$AV$21:$AV$45,0)),"")</f>
        <v/>
      </c>
      <c r="H90" s="26" t="str">
        <f>IFERROR(INDEX(申込書!$C$21:$C$45,MATCH(SMALL(申込書!$AV$21:$AV$45,ROW(J3)),申込書!$AV$21:$AV$45,0)),"")</f>
        <v/>
      </c>
      <c r="I90" s="26" t="str">
        <f>IFERROR(INDEX(申込書!$D$21:$D$45,MATCH(SMALL(申込書!$AV$21:$AV$45,ROW(J3)),申込書!$AV$21:$AV$45,0)),"")</f>
        <v/>
      </c>
    </row>
    <row r="92" spans="1:9" ht="18.75" customHeight="1">
      <c r="A92" s="251" t="s">
        <v>153</v>
      </c>
      <c r="B92" s="251"/>
      <c r="C92" s="251"/>
      <c r="D92" s="251"/>
      <c r="F92" s="252" t="s">
        <v>154</v>
      </c>
      <c r="G92" s="252"/>
      <c r="H92" s="252"/>
      <c r="I92" s="252"/>
    </row>
    <row r="93" spans="1:9" ht="18.75" customHeight="1">
      <c r="A93" s="36" t="s">
        <v>35</v>
      </c>
      <c r="B93" s="36" t="s">
        <v>36</v>
      </c>
      <c r="C93" s="36" t="s">
        <v>28</v>
      </c>
      <c r="D93" s="36" t="s">
        <v>37</v>
      </c>
      <c r="F93" s="35" t="s">
        <v>35</v>
      </c>
      <c r="G93" s="35" t="s">
        <v>36</v>
      </c>
      <c r="H93" s="35" t="s">
        <v>28</v>
      </c>
      <c r="I93" s="35" t="s">
        <v>37</v>
      </c>
    </row>
    <row r="94" spans="1:9" ht="18.75" customHeight="1">
      <c r="A94" s="26">
        <v>1</v>
      </c>
      <c r="B94" s="26" t="str">
        <f>IFERROR(INDEX(申込書!$B$21:$B$45,MATCH(SMALL(申込書!$AU$21:$AU$45,ROW(J1)),申込書!$AU$21:$AU$45,0)),"")</f>
        <v/>
      </c>
      <c r="C94" s="26" t="str">
        <f>IFERROR(INDEX(申込書!$C$21:$C$45,MATCH(SMALL(申込書!$AU$21:$AU$45,ROW(J1)),申込書!$AU$21:$AU$45,0)),"")</f>
        <v/>
      </c>
      <c r="D94" s="26" t="str">
        <f>IFERROR(INDEX(申込書!$D$21:$D$45,MATCH(SMALL(申込書!$AU$21:$AU$45,ROW(J1)),申込書!$AU$21:$AU$45,0)),"")</f>
        <v/>
      </c>
      <c r="F94" s="26">
        <v>1</v>
      </c>
      <c r="G94" s="26" t="str">
        <f>IFERROR(INDEX(申込書!$B$21:$B$45,MATCH(SMALL(申込書!$AW$21:$AW$45,ROW(J1)),申込書!$AW$21:$AW$45,0)),"")</f>
        <v/>
      </c>
      <c r="H94" s="26" t="str">
        <f>IFERROR(INDEX(申込書!$C$21:$C$45,MATCH(SMALL(申込書!$AW$21:$AW$45,ROW(J1)),申込書!$AW$21:$AW$45,0)),"")</f>
        <v/>
      </c>
      <c r="I94" s="26" t="str">
        <f>IFERROR(INDEX(申込書!$D$21:$D$45,MATCH(SMALL(申込書!$AW$21:$AW$45,ROW(J1)),申込書!$AW$21:$AW$45,0)),"")</f>
        <v/>
      </c>
    </row>
    <row r="95" spans="1:9" ht="18.75" customHeight="1">
      <c r="A95" s="26">
        <v>2</v>
      </c>
      <c r="B95" s="26" t="str">
        <f>IFERROR(INDEX(申込書!$B$21:$B$45,MATCH(SMALL(申込書!$AU$21:$AU$45,ROW(J2)),申込書!$AU$21:$AU$45,0)),"")</f>
        <v/>
      </c>
      <c r="C95" s="26" t="str">
        <f>IFERROR(INDEX(申込書!$C$21:$C$45,MATCH(SMALL(申込書!$AU$21:$AU$45,ROW(J2)),申込書!$AU$21:$AU$45,0)),"")</f>
        <v/>
      </c>
      <c r="D95" s="26" t="str">
        <f>IFERROR(INDEX(申込書!$D$21:$D$45,MATCH(SMALL(申込書!$AU$21:$AU$45,ROW(J2)),申込書!$AU$21:$AU$45,0)),"")</f>
        <v/>
      </c>
      <c r="F95" s="26">
        <v>2</v>
      </c>
      <c r="G95" s="26" t="str">
        <f>IFERROR(INDEX(申込書!$B$21:$B$45,MATCH(SMALL(申込書!$AW$21:$AW$45,ROW(J2)),申込書!$AW$21:$AW$45,0)),"")</f>
        <v/>
      </c>
      <c r="H95" s="26" t="str">
        <f>IFERROR(INDEX(申込書!$C$21:$C$45,MATCH(SMALL(申込書!$AW$21:$AW$45,ROW(J2)),申込書!$AW$21:$AW$45,0)),"")</f>
        <v/>
      </c>
      <c r="I95" s="26" t="str">
        <f>IFERROR(INDEX(申込書!$D$21:$D$45,MATCH(SMALL(申込書!$AW$21:$AW$45,ROW(J2)),申込書!$AW$21:$AW$45,0)),"")</f>
        <v/>
      </c>
    </row>
    <row r="96" spans="1:9" ht="18.75" customHeight="1">
      <c r="A96" s="26">
        <v>3</v>
      </c>
      <c r="B96" s="26" t="str">
        <f>IFERROR(INDEX(申込書!$B$21:$B$45,MATCH(SMALL(申込書!$AU$21:$AU$45,ROW(J3)),申込書!$AU$21:$AU$45,0)),"")</f>
        <v/>
      </c>
      <c r="C96" s="26" t="str">
        <f>IFERROR(INDEX(申込書!$C$21:$C$45,MATCH(SMALL(申込書!$AU$21:$AU$45,ROW(J3)),申込書!$AU$21:$AU$45,0)),"")</f>
        <v/>
      </c>
      <c r="D96" s="26" t="str">
        <f>IFERROR(INDEX(申込書!$D$21:$D$45,MATCH(SMALL(申込書!$AU$21:$AU$45,ROW(J3)),申込書!$AU$21:$AU$45,0)),"")</f>
        <v/>
      </c>
      <c r="F96" s="26">
        <v>3</v>
      </c>
      <c r="G96" s="26" t="str">
        <f>IFERROR(INDEX(申込書!$B$21:$B$45,MATCH(SMALL(申込書!$AW$21:$AW$45,ROW(J3)),申込書!$AW$21:$AW$45,0)),"")</f>
        <v/>
      </c>
      <c r="H96" s="26" t="str">
        <f>IFERROR(INDEX(申込書!$C$21:$C$45,MATCH(SMALL(申込書!$AW$21:$AW$45,ROW(J3)),申込書!$AW$21:$AW$45,0)),"")</f>
        <v/>
      </c>
      <c r="I96" s="26" t="str">
        <f>IFERROR(INDEX(申込書!$D$21:$D$45,MATCH(SMALL(申込書!$AW$21:$AW$45,ROW(J3)),申込書!$AW$21:$AW$45,0)),"")</f>
        <v/>
      </c>
    </row>
    <row r="98" spans="1:9" ht="18.75" customHeight="1">
      <c r="A98" s="251" t="s">
        <v>155</v>
      </c>
      <c r="B98" s="251"/>
      <c r="C98" s="251"/>
      <c r="D98" s="251"/>
      <c r="F98" s="252" t="s">
        <v>156</v>
      </c>
      <c r="G98" s="252"/>
      <c r="H98" s="252"/>
      <c r="I98" s="252"/>
    </row>
    <row r="99" spans="1:9" ht="18.75" customHeight="1">
      <c r="A99" s="36" t="s">
        <v>35</v>
      </c>
      <c r="B99" s="36" t="s">
        <v>36</v>
      </c>
      <c r="C99" s="36" t="s">
        <v>28</v>
      </c>
      <c r="D99" s="36" t="s">
        <v>37</v>
      </c>
      <c r="F99" s="35" t="s">
        <v>35</v>
      </c>
      <c r="G99" s="35" t="s">
        <v>36</v>
      </c>
      <c r="H99" s="35" t="s">
        <v>28</v>
      </c>
      <c r="I99" s="35" t="s">
        <v>37</v>
      </c>
    </row>
    <row r="100" spans="1:9" ht="18.75" customHeight="1">
      <c r="A100" s="26">
        <v>1</v>
      </c>
      <c r="B100" s="26" t="str">
        <f>IFERROR(INDEX(申込書!$B$21:$B$45,MATCH(SMALL(申込書!$AX$21:$AX$45,ROW(J1)),申込書!$AX$21:$AX$45,0)),"")</f>
        <v/>
      </c>
      <c r="C100" s="26" t="str">
        <f>IFERROR(INDEX(申込書!$C$21:$C$45,MATCH(SMALL(申込書!$AX$21:$AX$45,ROW(J1)),申込書!$AX$21:$AX$45,0)),"")</f>
        <v/>
      </c>
      <c r="D100" s="26" t="str">
        <f>IFERROR(INDEX(申込書!$D$21:$D$45,MATCH(SMALL(申込書!$AX$21:$AX$45,ROW(J1)),申込書!$AX$21:$AX$45,0)),"")</f>
        <v/>
      </c>
      <c r="F100" s="26">
        <v>1</v>
      </c>
      <c r="G100" s="26" t="str">
        <f>IFERROR(INDEX(申込書!$B$21:$B$45,MATCH(SMALL(申込書!$AZ$21:$AZ$45,ROW(J1)),申込書!$AZ$21:$AZ$45,0)),"")</f>
        <v/>
      </c>
      <c r="H100" s="26" t="str">
        <f>IFERROR(INDEX(申込書!$C$21:$C$45,MATCH(SMALL(申込書!$AZ$21:$AZ$45,ROW(J1)),申込書!$AZ$21:$AZ$45,0)),"")</f>
        <v/>
      </c>
      <c r="I100" s="26" t="str">
        <f>IFERROR(INDEX(申込書!$D$21:$D$45,MATCH(SMALL(申込書!$AZ$21:$AZ$45,ROW(J1)),申込書!$AZ$21:$AZ$45,0)),"")</f>
        <v/>
      </c>
    </row>
    <row r="101" spans="1:9" ht="18.75" customHeight="1">
      <c r="A101" s="26">
        <v>2</v>
      </c>
      <c r="B101" s="26" t="str">
        <f>IFERROR(INDEX(申込書!$B$21:$B$45,MATCH(SMALL(申込書!$AX$21:$AX$45,ROW(J2)),申込書!$AX$21:$AX$45,0)),"")</f>
        <v/>
      </c>
      <c r="C101" s="26" t="str">
        <f>IFERROR(INDEX(申込書!$C$21:$C$45,MATCH(SMALL(申込書!$AX$21:$AX$45,ROW(J2)),申込書!$AX$21:$AX$45,0)),"")</f>
        <v/>
      </c>
      <c r="D101" s="26" t="str">
        <f>IFERROR(INDEX(申込書!$D$21:$D$45,MATCH(SMALL(申込書!$AX$21:$AX$45,ROW(J2)),申込書!$AX$21:$AX$45,0)),"")</f>
        <v/>
      </c>
      <c r="F101" s="26">
        <v>2</v>
      </c>
      <c r="G101" s="26" t="str">
        <f>IFERROR(INDEX(申込書!$B$21:$B$45,MATCH(SMALL(申込書!$AZ$21:$AZ$45,ROW(J2)),申込書!$AZ$21:$AZ$45,0)),"")</f>
        <v/>
      </c>
      <c r="H101" s="26" t="str">
        <f>IFERROR(INDEX(申込書!$C$21:$C$45,MATCH(SMALL(申込書!$AZ$21:$AZ$45,ROW(J2)),申込書!$AZ$21:$AZ$45,0)),"")</f>
        <v/>
      </c>
      <c r="I101" s="26" t="str">
        <f>IFERROR(INDEX(申込書!$D$21:$D$45,MATCH(SMALL(申込書!$AZ$21:$AZ$45,ROW(J2)),申込書!$AZ$21:$AZ$45,0)),"")</f>
        <v/>
      </c>
    </row>
    <row r="102" spans="1:9" ht="18.75" customHeight="1">
      <c r="A102" s="26">
        <v>3</v>
      </c>
      <c r="B102" s="26" t="str">
        <f>IFERROR(INDEX(申込書!$B$21:$B$45,MATCH(SMALL(申込書!$AX$21:$AX$45,ROW(J3)),申込書!$AX$21:$AX$45,0)),"")</f>
        <v/>
      </c>
      <c r="C102" s="26" t="str">
        <f>IFERROR(INDEX(申込書!$C$21:$C$45,MATCH(SMALL(申込書!$AX$21:$AX$45,ROW(J3)),申込書!$AX$21:$AX$45,0)),"")</f>
        <v/>
      </c>
      <c r="D102" s="26" t="str">
        <f>IFERROR(INDEX(申込書!$D$21:$D$45,MATCH(SMALL(申込書!$AX$21:$AX$45,ROW(J3)),申込書!$AX$21:$AX$45,0)),"")</f>
        <v/>
      </c>
      <c r="F102" s="26">
        <v>3</v>
      </c>
      <c r="G102" s="26" t="str">
        <f>IFERROR(INDEX(申込書!$B$21:$B$45,MATCH(SMALL(申込書!$AZ$21:$AZ$45,ROW(J3)),申込書!$AZ$21:$AZ$45,0)),"")</f>
        <v/>
      </c>
      <c r="H102" s="26" t="str">
        <f>IFERROR(INDEX(申込書!$C$21:$C$45,MATCH(SMALL(申込書!$AZ$21:$AZ$45,ROW(J3)),申込書!$AZ$21:$AZ$45,0)),"")</f>
        <v/>
      </c>
      <c r="I102" s="26" t="str">
        <f>IFERROR(INDEX(申込書!$D$21:$D$45,MATCH(SMALL(申込書!$AZ$21:$AZ$45,ROW(J3)),申込書!$AZ$21:$AZ$45,0)),"")</f>
        <v/>
      </c>
    </row>
    <row r="104" spans="1:9" ht="18.75" customHeight="1">
      <c r="A104" s="251" t="s">
        <v>157</v>
      </c>
      <c r="B104" s="251"/>
      <c r="C104" s="251"/>
      <c r="D104" s="251"/>
      <c r="F104" s="252" t="s">
        <v>158</v>
      </c>
      <c r="G104" s="252"/>
      <c r="H104" s="252"/>
      <c r="I104" s="252"/>
    </row>
    <row r="105" spans="1:9" ht="18.75" customHeight="1">
      <c r="A105" s="36" t="s">
        <v>35</v>
      </c>
      <c r="B105" s="36" t="s">
        <v>36</v>
      </c>
      <c r="C105" s="36" t="s">
        <v>28</v>
      </c>
      <c r="D105" s="36" t="s">
        <v>37</v>
      </c>
      <c r="F105" s="35" t="s">
        <v>35</v>
      </c>
      <c r="G105" s="35" t="s">
        <v>36</v>
      </c>
      <c r="H105" s="35" t="s">
        <v>28</v>
      </c>
      <c r="I105" s="35" t="s">
        <v>37</v>
      </c>
    </row>
    <row r="106" spans="1:9" ht="18.75" customHeight="1">
      <c r="A106" s="26">
        <v>1</v>
      </c>
      <c r="B106" s="26" t="str">
        <f>IFERROR(INDEX(申込書!$B$21:$B$45,MATCH(SMALL(申込書!$AY$21:$AY$45,ROW(J1)),申込書!$AY$21:$AY$45,0)),"")</f>
        <v/>
      </c>
      <c r="C106" s="26" t="str">
        <f>IFERROR(INDEX(申込書!$C$21:$C$45,MATCH(SMALL(申込書!$AY$21:$AY$45,ROW(J1)),申込書!$AY$21:$AY$45,0)),"")</f>
        <v/>
      </c>
      <c r="D106" s="26" t="str">
        <f>IFERROR(INDEX(申込書!$D$21:$D$45,MATCH(SMALL(申込書!$AY$21:$AY$45,ROW(J1)),申込書!$AY$21:$AY$45,0)),"")</f>
        <v/>
      </c>
      <c r="F106" s="26">
        <v>1</v>
      </c>
      <c r="G106" s="26" t="str">
        <f>IFERROR(INDEX(申込書!$B$21:$B$45,MATCH(SMALL(申込書!$BA$21:$BA$45,ROW(J1)),申込書!$BA$21:$BA$45,0)),"")</f>
        <v/>
      </c>
      <c r="H106" s="26" t="str">
        <f>IFERROR(INDEX(申込書!$C$21:$C$45,MATCH(SMALL(申込書!$BA$21:$BA$45,ROW(J1)),申込書!$BA$21:$BA$45,0)),"")</f>
        <v/>
      </c>
      <c r="I106" s="26" t="str">
        <f>IFERROR(INDEX(申込書!$D$21:$D$45,MATCH(SMALL(申込書!$BA$21:$BA$45,ROW(J1)),申込書!$BA$21:$BA$45,0)),"")</f>
        <v/>
      </c>
    </row>
    <row r="107" spans="1:9" ht="18.75" customHeight="1">
      <c r="A107" s="26">
        <v>2</v>
      </c>
      <c r="B107" s="26" t="str">
        <f>IFERROR(INDEX(申込書!$B$21:$B$45,MATCH(SMALL(申込書!$AY$21:$AY$45,ROW(J2)),申込書!$AY$21:$AY$45,0)),"")</f>
        <v/>
      </c>
      <c r="C107" s="26" t="str">
        <f>IFERROR(INDEX(申込書!$C$21:$C$45,MATCH(SMALL(申込書!$AY$21:$AY$45,ROW(J2)),申込書!$AY$21:$AY$45,0)),"")</f>
        <v/>
      </c>
      <c r="D107" s="26" t="str">
        <f>IFERROR(INDEX(申込書!$D$21:$D$45,MATCH(SMALL(申込書!$AY$21:$AY$45,ROW(J2)),申込書!$AY$21:$AY$45,0)),"")</f>
        <v/>
      </c>
      <c r="F107" s="26">
        <v>2</v>
      </c>
      <c r="G107" s="26" t="str">
        <f>IFERROR(INDEX(申込書!$B$21:$B$45,MATCH(SMALL(申込書!$BA$21:$BA$45,ROW(J2)),申込書!$BA$21:$BA$45,0)),"")</f>
        <v/>
      </c>
      <c r="H107" s="26" t="str">
        <f>IFERROR(INDEX(申込書!$C$21:$C$45,MATCH(SMALL(申込書!$BA$21:$BA$45,ROW(J2)),申込書!$BA$21:$BA$45,0)),"")</f>
        <v/>
      </c>
      <c r="I107" s="26" t="str">
        <f>IFERROR(INDEX(申込書!$D$21:$D$45,MATCH(SMALL(申込書!$BA$21:$BA$45,ROW(J2)),申込書!$BA$21:$BA$45,0)),"")</f>
        <v/>
      </c>
    </row>
    <row r="108" spans="1:9" ht="18.75" customHeight="1">
      <c r="A108" s="26">
        <v>3</v>
      </c>
      <c r="B108" s="26" t="str">
        <f>IFERROR(INDEX(申込書!$B$21:$B$45,MATCH(SMALL(申込書!$AY$21:$AY$45,ROW(J3)),申込書!$AY$21:$AY$45,0)),"")</f>
        <v/>
      </c>
      <c r="C108" s="26" t="str">
        <f>IFERROR(INDEX(申込書!$C$21:$C$45,MATCH(SMALL(申込書!$AY$21:$AY$45,ROW(J3)),申込書!$AY$21:$AY$45,0)),"")</f>
        <v/>
      </c>
      <c r="D108" s="26" t="str">
        <f>IFERROR(INDEX(申込書!$D$21:$D$45,MATCH(SMALL(申込書!$AY$21:$AY$45,ROW(J3)),申込書!$AY$21:$AY$45,0)),"")</f>
        <v/>
      </c>
      <c r="F108" s="26">
        <v>3</v>
      </c>
      <c r="G108" s="26" t="str">
        <f>IFERROR(INDEX(申込書!$B$21:$B$45,MATCH(SMALL(申込書!$BA$21:$BA$45,ROW(J3)),申込書!$BA$21:$BA$45,0)),"")</f>
        <v/>
      </c>
      <c r="H108" s="26" t="str">
        <f>IFERROR(INDEX(申込書!$C$21:$C$45,MATCH(SMALL(申込書!$BA$21:$BA$45,ROW(J3)),申込書!$BA$21:$BA$45,0)),"")</f>
        <v/>
      </c>
      <c r="I108" s="26" t="str">
        <f>IFERROR(INDEX(申込書!$D$21:$D$45,MATCH(SMALL(申込書!$BA$21:$BA$45,ROW(J3)),申込書!$BA$21:$BA$45,0)),"")</f>
        <v/>
      </c>
    </row>
  </sheetData>
  <sheetProtection algorithmName="SHA-512" hashValue="jlZa04hAsvfVhSTe0y8ihj5XE7+lmYQ1COocs4qaDfO+bjPXeYSAYo00nORV2DPNUg/WKjdfZ9JgtWonz7yHQw==" saltValue="eHYvYzY2yN6/vLmzdSYNyw==" spinCount="100000" sheet="1" objects="1" scenarios="1" formatCells="0"/>
  <mergeCells count="32">
    <mergeCell ref="A104:D104"/>
    <mergeCell ref="F104:I104"/>
    <mergeCell ref="A50:D50"/>
    <mergeCell ref="F50:I50"/>
    <mergeCell ref="A58:D58"/>
    <mergeCell ref="F58:I58"/>
    <mergeCell ref="A66:D66"/>
    <mergeCell ref="F66:I66"/>
    <mergeCell ref="A98:D98"/>
    <mergeCell ref="F98:I98"/>
    <mergeCell ref="A92:D92"/>
    <mergeCell ref="F92:I92"/>
    <mergeCell ref="A74:D74"/>
    <mergeCell ref="F74:I74"/>
    <mergeCell ref="A86:D86"/>
    <mergeCell ref="F86:I86"/>
    <mergeCell ref="A44:D44"/>
    <mergeCell ref="F44:I44"/>
    <mergeCell ref="A80:D80"/>
    <mergeCell ref="F80:I80"/>
    <mergeCell ref="A2:D2"/>
    <mergeCell ref="F2:I2"/>
    <mergeCell ref="A10:D10"/>
    <mergeCell ref="F10:I10"/>
    <mergeCell ref="A18:D18"/>
    <mergeCell ref="F18:I18"/>
    <mergeCell ref="A26:D26"/>
    <mergeCell ref="F26:I26"/>
    <mergeCell ref="A32:D32"/>
    <mergeCell ref="F32:I32"/>
    <mergeCell ref="A38:D38"/>
    <mergeCell ref="F38:I38"/>
  </mergeCells>
  <phoneticPr fontId="2"/>
  <printOptions horizontalCentered="1"/>
  <pageMargins left="0.70866141732283472" right="0.70866141732283472" top="0.74803149606299213" bottom="0.74803149606299213" header="0.31496062992125984" footer="0.31496062992125984"/>
  <pageSetup paperSize="9" scale="60" orientation="portrait" r:id="rId1"/>
  <rowBreaks count="2" manualBreakCount="2">
    <brk id="48" max="8" man="1"/>
    <brk id="109"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45846-E751-43EF-AF73-B15A15FAC179}">
  <sheetPr>
    <tabColor rgb="FF00B0F0"/>
  </sheetPr>
  <dimension ref="A1:H34"/>
  <sheetViews>
    <sheetView view="pageBreakPreview" zoomScale="115" zoomScaleNormal="100" zoomScaleSheetLayoutView="115" workbookViewId="0">
      <selection activeCell="G18" sqref="G18"/>
    </sheetView>
  </sheetViews>
  <sheetFormatPr defaultColWidth="11.59765625" defaultRowHeight="13.2"/>
  <cols>
    <col min="1" max="3" width="11.59765625" style="7"/>
    <col min="4" max="4" width="2.8984375" style="7" customWidth="1"/>
    <col min="5" max="8" width="8.5" style="7" bestFit="1" customWidth="1"/>
    <col min="9" max="16384" width="11.59765625" style="7"/>
  </cols>
  <sheetData>
    <row r="1" spans="1:8" ht="23.4">
      <c r="A1" s="255" t="s">
        <v>43</v>
      </c>
      <c r="B1" s="255"/>
      <c r="C1" s="255"/>
      <c r="D1" s="255"/>
      <c r="E1" s="255"/>
      <c r="F1" s="255"/>
      <c r="G1" s="255"/>
      <c r="H1" s="255"/>
    </row>
    <row r="3" spans="1:8" ht="19.95" customHeight="1">
      <c r="A3" s="256" t="s">
        <v>128</v>
      </c>
      <c r="B3" s="257"/>
      <c r="C3" s="258"/>
      <c r="D3" s="8"/>
      <c r="E3" s="8" t="s">
        <v>8</v>
      </c>
      <c r="F3" s="11"/>
    </row>
    <row r="4" spans="1:8" ht="19.95" customHeight="1">
      <c r="A4" s="9"/>
      <c r="C4" s="10"/>
      <c r="E4" s="8" t="s">
        <v>9</v>
      </c>
      <c r="F4" s="11"/>
    </row>
    <row r="5" spans="1:8" ht="19.95" customHeight="1">
      <c r="A5" s="9"/>
      <c r="C5" s="10"/>
      <c r="E5" s="8" t="s">
        <v>44</v>
      </c>
      <c r="F5" s="11"/>
      <c r="H5" s="11"/>
    </row>
    <row r="6" spans="1:8" ht="19.95" customHeight="1">
      <c r="A6" s="9"/>
      <c r="C6" s="10"/>
      <c r="E6" s="8" t="s">
        <v>11</v>
      </c>
      <c r="F6" s="11"/>
      <c r="H6" s="11"/>
    </row>
    <row r="7" spans="1:8" ht="28.95" customHeight="1">
      <c r="A7" s="9"/>
      <c r="C7" s="10"/>
      <c r="E7" s="8" t="s">
        <v>12</v>
      </c>
      <c r="H7" s="11"/>
    </row>
    <row r="8" spans="1:8" ht="19.95" customHeight="1">
      <c r="A8" s="9"/>
      <c r="C8" s="10"/>
      <c r="E8" s="8"/>
      <c r="H8" s="11"/>
    </row>
    <row r="9" spans="1:8" ht="19.95" customHeight="1">
      <c r="A9" s="9"/>
      <c r="C9" s="10"/>
      <c r="E9" s="8" t="s">
        <v>13</v>
      </c>
      <c r="F9" s="11"/>
      <c r="H9" s="11"/>
    </row>
    <row r="10" spans="1:8" ht="19.95" customHeight="1">
      <c r="A10" s="9"/>
      <c r="C10" s="10"/>
      <c r="E10" s="8"/>
      <c r="F10" s="11"/>
      <c r="H10" s="11"/>
    </row>
    <row r="11" spans="1:8" ht="19.95" customHeight="1">
      <c r="A11" s="9"/>
      <c r="C11" s="10"/>
      <c r="E11" s="259" t="s">
        <v>129</v>
      </c>
      <c r="F11" s="259"/>
      <c r="G11" s="259"/>
      <c r="H11" s="11"/>
    </row>
    <row r="12" spans="1:8" ht="19.95" customHeight="1">
      <c r="A12" s="9"/>
      <c r="C12" s="10"/>
      <c r="E12" s="254" t="s">
        <v>130</v>
      </c>
      <c r="F12" s="254"/>
      <c r="G12" s="254"/>
      <c r="H12" s="11"/>
    </row>
    <row r="13" spans="1:8" ht="28.95" customHeight="1">
      <c r="A13" s="9"/>
      <c r="C13" s="10"/>
      <c r="E13" s="254" t="s">
        <v>131</v>
      </c>
      <c r="F13" s="254"/>
      <c r="G13" s="254"/>
      <c r="H13" s="11"/>
    </row>
    <row r="14" spans="1:8" ht="19.95" customHeight="1">
      <c r="A14" s="9"/>
      <c r="C14" s="10"/>
      <c r="E14" s="254" t="s">
        <v>132</v>
      </c>
      <c r="F14" s="254"/>
      <c r="G14" s="254"/>
      <c r="H14" s="11"/>
    </row>
    <row r="15" spans="1:8" ht="19.95" customHeight="1">
      <c r="A15" s="9"/>
      <c r="C15" s="10"/>
      <c r="E15" s="259" t="s">
        <v>133</v>
      </c>
      <c r="F15" s="259"/>
      <c r="G15" s="259"/>
      <c r="H15" s="11"/>
    </row>
    <row r="16" spans="1:8" ht="19.95" customHeight="1">
      <c r="A16" s="38"/>
      <c r="B16" s="39"/>
      <c r="C16" s="40"/>
      <c r="E16" s="254" t="s">
        <v>134</v>
      </c>
      <c r="F16" s="254"/>
      <c r="G16" s="254"/>
      <c r="H16" s="11"/>
    </row>
    <row r="17" spans="1:8" ht="19.95" customHeight="1">
      <c r="H17" s="11"/>
    </row>
    <row r="18" spans="1:8" ht="19.95" customHeight="1">
      <c r="F18" s="12"/>
      <c r="G18" s="11"/>
      <c r="H18" s="11"/>
    </row>
    <row r="19" spans="1:8" ht="19.95" customHeight="1">
      <c r="A19" s="41" t="s">
        <v>45</v>
      </c>
      <c r="B19" s="260" t="s">
        <v>46</v>
      </c>
      <c r="C19" s="260"/>
      <c r="D19" s="42"/>
      <c r="E19" s="261" t="s">
        <v>47</v>
      </c>
      <c r="F19" s="262"/>
      <c r="G19" s="262"/>
      <c r="H19" s="262"/>
    </row>
    <row r="20" spans="1:8" ht="19.95" customHeight="1">
      <c r="A20" s="13" t="s">
        <v>48</v>
      </c>
      <c r="B20" s="263"/>
      <c r="C20" s="264"/>
      <c r="D20" s="43"/>
      <c r="E20" s="261"/>
      <c r="F20" s="262"/>
      <c r="G20" s="262"/>
      <c r="H20" s="262"/>
    </row>
    <row r="21" spans="1:8" ht="19.95" customHeight="1">
      <c r="A21" s="44" t="s">
        <v>49</v>
      </c>
      <c r="B21" s="265" t="s">
        <v>50</v>
      </c>
      <c r="C21" s="265"/>
      <c r="D21" s="14"/>
      <c r="E21" s="261"/>
      <c r="F21" s="262"/>
      <c r="G21" s="262"/>
      <c r="H21" s="262"/>
    </row>
    <row r="22" spans="1:8" ht="19.95" customHeight="1">
      <c r="A22" s="13" t="s">
        <v>135</v>
      </c>
      <c r="B22" s="260" t="s">
        <v>51</v>
      </c>
      <c r="C22" s="260"/>
      <c r="D22" s="14"/>
    </row>
    <row r="23" spans="1:8" ht="19.95" customHeight="1">
      <c r="A23" s="41" t="s">
        <v>52</v>
      </c>
      <c r="B23" s="266" t="s">
        <v>53</v>
      </c>
      <c r="C23" s="266"/>
      <c r="D23" s="14"/>
      <c r="E23" s="267" t="s">
        <v>54</v>
      </c>
      <c r="F23" s="268"/>
      <c r="G23" s="268"/>
      <c r="H23" s="268"/>
    </row>
    <row r="24" spans="1:8" ht="19.95" customHeight="1">
      <c r="A24" s="45" t="s">
        <v>55</v>
      </c>
      <c r="B24" s="269">
        <v>1234567</v>
      </c>
      <c r="C24" s="269"/>
      <c r="D24" s="14"/>
      <c r="E24" s="267"/>
      <c r="F24" s="268"/>
      <c r="G24" s="268"/>
      <c r="H24" s="268"/>
    </row>
    <row r="25" spans="1:8" ht="19.95" customHeight="1">
      <c r="A25" s="45" t="s">
        <v>136</v>
      </c>
      <c r="B25" s="270" t="s">
        <v>56</v>
      </c>
      <c r="C25" s="270"/>
      <c r="D25" s="14"/>
      <c r="E25" s="267"/>
      <c r="F25" s="268"/>
      <c r="G25" s="268"/>
      <c r="H25" s="268"/>
    </row>
    <row r="26" spans="1:8" ht="28.2">
      <c r="A26" s="46" t="s">
        <v>57</v>
      </c>
      <c r="B26" s="271"/>
      <c r="C26" s="272"/>
      <c r="D26" s="14"/>
      <c r="E26" s="47"/>
      <c r="F26" s="79"/>
      <c r="G26" s="79"/>
      <c r="H26" s="80"/>
    </row>
    <row r="27" spans="1:8" ht="50.1" customHeight="1">
      <c r="A27" s="273" t="s">
        <v>137</v>
      </c>
      <c r="B27" s="274"/>
      <c r="C27" s="274"/>
      <c r="D27" s="275" t="s">
        <v>138</v>
      </c>
      <c r="E27" s="276"/>
      <c r="F27" s="276"/>
      <c r="G27" s="276"/>
      <c r="H27" s="277"/>
    </row>
    <row r="28" spans="1:8" ht="19.95" customHeight="1">
      <c r="A28" s="278" t="s">
        <v>58</v>
      </c>
      <c r="B28" s="278"/>
      <c r="C28" s="278"/>
      <c r="D28" s="278"/>
      <c r="E28" s="278"/>
      <c r="F28" s="278"/>
      <c r="G28" s="278"/>
      <c r="H28" s="278"/>
    </row>
    <row r="29" spans="1:8" ht="100.2" customHeight="1">
      <c r="A29" s="279" t="s">
        <v>59</v>
      </c>
      <c r="B29" s="279"/>
      <c r="C29" s="279"/>
      <c r="D29" s="279"/>
      <c r="E29" s="279"/>
      <c r="F29" s="279"/>
      <c r="G29" s="279"/>
      <c r="H29" s="279"/>
    </row>
    <row r="30" spans="1:8" ht="19.95" customHeight="1">
      <c r="A30" s="14"/>
      <c r="B30" s="14"/>
      <c r="C30" s="14"/>
    </row>
    <row r="31" spans="1:8" ht="19.95" customHeight="1">
      <c r="A31" s="14"/>
      <c r="B31" s="14"/>
      <c r="C31" s="14"/>
    </row>
    <row r="32" spans="1:8" ht="19.95" customHeight="1">
      <c r="A32" s="14"/>
      <c r="B32" s="14"/>
      <c r="C32" s="14"/>
    </row>
    <row r="33" spans="1:3" ht="19.95" customHeight="1">
      <c r="A33" s="14"/>
      <c r="B33" s="14"/>
      <c r="C33" s="14"/>
    </row>
    <row r="34" spans="1:3" ht="19.95" customHeight="1">
      <c r="A34" s="14"/>
      <c r="B34" s="14"/>
      <c r="C34" s="14"/>
    </row>
  </sheetData>
  <mergeCells count="24">
    <mergeCell ref="B26:C26"/>
    <mergeCell ref="A27:C27"/>
    <mergeCell ref="D27:H27"/>
    <mergeCell ref="A28:H28"/>
    <mergeCell ref="A29:H29"/>
    <mergeCell ref="B22:C22"/>
    <mergeCell ref="B23:C23"/>
    <mergeCell ref="E23:E25"/>
    <mergeCell ref="F23:H25"/>
    <mergeCell ref="B24:C24"/>
    <mergeCell ref="B25:C25"/>
    <mergeCell ref="E15:G15"/>
    <mergeCell ref="E16:G16"/>
    <mergeCell ref="B19:C19"/>
    <mergeCell ref="E19:E21"/>
    <mergeCell ref="F19:H21"/>
    <mergeCell ref="B20:C20"/>
    <mergeCell ref="B21:C21"/>
    <mergeCell ref="E14:G14"/>
    <mergeCell ref="A1:H1"/>
    <mergeCell ref="A3:C3"/>
    <mergeCell ref="E11:G11"/>
    <mergeCell ref="E12:G12"/>
    <mergeCell ref="E13:G13"/>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注意事項</vt:lpstr>
      <vt:lpstr>申込書</vt:lpstr>
      <vt:lpstr>エントリー表</vt:lpstr>
      <vt:lpstr>過払い</vt:lpstr>
      <vt:lpstr>エントリー表!Print_Area</vt:lpstr>
      <vt:lpstr>過払い!Print_Area</vt:lpstr>
      <vt:lpstr>申込書!Print_Area</vt:lpstr>
      <vt:lpstr>注意事項!Print_Area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Tsunematsu Tatsuhiro</dc:creator>
  <cp:lastModifiedBy>あや 矢野</cp:lastModifiedBy>
  <cp:lastPrinted>2024-07-17T06:47:19Z</cp:lastPrinted>
  <dcterms:created xsi:type="dcterms:W3CDTF">2023-04-20T06:41:12Z</dcterms:created>
  <dcterms:modified xsi:type="dcterms:W3CDTF">2025-09-05T09:28:12Z</dcterms:modified>
</cp:coreProperties>
</file>